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70" windowHeight="10875" tabRatio="646" activeTab="0"/>
  </bookViews>
  <sheets>
    <sheet name="Data" sheetId="1" r:id="rId1"/>
    <sheet name="ET vs wgt-hp" sheetId="2" r:id="rId2"/>
    <sheet name="ET vs hp-wgt" sheetId="3" r:id="rId3"/>
    <sheet name="MPH vs wgt-hp" sheetId="4" r:id="rId4"/>
    <sheet name="MPH vs hp-wgt" sheetId="5" r:id="rId5"/>
    <sheet name="0-60 vs ET" sheetId="6" r:id="rId6"/>
    <sheet name="0-60 vs wgt-hp" sheetId="7" r:id="rId7"/>
  </sheets>
  <definedNames/>
  <calcPr fullCalcOnLoad="1"/>
</workbook>
</file>

<file path=xl/sharedStrings.xml><?xml version="1.0" encoding="utf-8"?>
<sst xmlns="http://schemas.openxmlformats.org/spreadsheetml/2006/main" count="530" uniqueCount="340">
  <si>
    <t>Issue</t>
  </si>
  <si>
    <t>Year, make</t>
  </si>
  <si>
    <t>Model</t>
  </si>
  <si>
    <t>BHP</t>
  </si>
  <si>
    <t>Torque</t>
  </si>
  <si>
    <t>mph</t>
  </si>
  <si>
    <t>1997 Sp&amp;GT</t>
  </si>
  <si>
    <t>1997 Accura</t>
  </si>
  <si>
    <t>Integra GS-R</t>
  </si>
  <si>
    <t>1997 BMW</t>
  </si>
  <si>
    <t>850Ci</t>
  </si>
  <si>
    <t>M3</t>
  </si>
  <si>
    <t>1997 Chevrolet</t>
  </si>
  <si>
    <t>Corvette</t>
  </si>
  <si>
    <t>1997 Dodge</t>
  </si>
  <si>
    <t>Viper GTS</t>
  </si>
  <si>
    <t>550 Maranello</t>
  </si>
  <si>
    <t>1997 Ford</t>
  </si>
  <si>
    <t>1997 Honda</t>
  </si>
  <si>
    <t>Prelude Type SH</t>
  </si>
  <si>
    <t>1997 Jaguar</t>
  </si>
  <si>
    <t>1997 Mazda</t>
  </si>
  <si>
    <t>MX-5 Miata</t>
  </si>
  <si>
    <t>1997 Merc-Benz</t>
  </si>
  <si>
    <t>SLK230</t>
  </si>
  <si>
    <t>1997 Mitsubishi</t>
  </si>
  <si>
    <t>Eclipse Spyder GS-T</t>
  </si>
  <si>
    <t>Wgt (lb)</t>
  </si>
  <si>
    <t>1997 Nissan</t>
  </si>
  <si>
    <t>240SX LE</t>
  </si>
  <si>
    <t>1997 Plymouth</t>
  </si>
  <si>
    <t>Prowler</t>
  </si>
  <si>
    <t>1997 Pontiac</t>
  </si>
  <si>
    <t>Firebird Trans Am WS6</t>
  </si>
  <si>
    <t>1997 Porsche</t>
  </si>
  <si>
    <t>Boxster</t>
  </si>
  <si>
    <t>911 Carrera Targa</t>
  </si>
  <si>
    <t>Mustang Cobra Conv.</t>
  </si>
  <si>
    <t>1997 Toyota</t>
  </si>
  <si>
    <t>Supra Turbo</t>
  </si>
  <si>
    <t>2001 Sp&amp;GT</t>
  </si>
  <si>
    <t>0 - 60 (s)</t>
  </si>
  <si>
    <t>ET (s)</t>
  </si>
  <si>
    <t>XK8 Coupe</t>
  </si>
  <si>
    <t>1998 Sp&amp;GT</t>
  </si>
  <si>
    <t>1998 Acura</t>
  </si>
  <si>
    <t>Integra Type R</t>
  </si>
  <si>
    <t>NSX-T</t>
  </si>
  <si>
    <t>1998 BMW</t>
  </si>
  <si>
    <t>Z3 2.8</t>
  </si>
  <si>
    <t>1998 Chevrolet</t>
  </si>
  <si>
    <t>Corvett Conv.</t>
  </si>
  <si>
    <t>1998 Dodge</t>
  </si>
  <si>
    <t>Viper RT/110</t>
  </si>
  <si>
    <t>1998 Ford</t>
  </si>
  <si>
    <t>Mustang GT</t>
  </si>
  <si>
    <t>1998 Jaguar</t>
  </si>
  <si>
    <t>XK8 Conv.</t>
  </si>
  <si>
    <t>1998 Ameritech</t>
  </si>
  <si>
    <t>McLaren F1</t>
  </si>
  <si>
    <t>1998 Merc-Benz</t>
  </si>
  <si>
    <t>CLK320</t>
  </si>
  <si>
    <t>240SX SE</t>
  </si>
  <si>
    <t>1998 Nissan</t>
  </si>
  <si>
    <t>1998 Pontiac</t>
  </si>
  <si>
    <t>Firebird Trans Am</t>
  </si>
  <si>
    <t>1998 Porsche</t>
  </si>
  <si>
    <t>1998 Mitsubishi</t>
  </si>
  <si>
    <t>3000GT VR4</t>
  </si>
  <si>
    <t>911 Carrera</t>
  </si>
  <si>
    <t>2001 Merc-Benz</t>
  </si>
  <si>
    <t>CLK55 AMG</t>
  </si>
  <si>
    <t>2001 Aston Martin</t>
  </si>
  <si>
    <t>DB7 Vantage</t>
  </si>
  <si>
    <t>2001 Jaguar</t>
  </si>
  <si>
    <t>XKR Coupe</t>
  </si>
  <si>
    <t>CL500</t>
  </si>
  <si>
    <t>2000 Dodge</t>
  </si>
  <si>
    <t>Viper GTS ACR</t>
  </si>
  <si>
    <t>2001 Porsche</t>
  </si>
  <si>
    <t>911 Turbo</t>
  </si>
  <si>
    <t>2001 Lamborghini</t>
  </si>
  <si>
    <t>Diablo 6.0</t>
  </si>
  <si>
    <t>2001 Chevrolet</t>
  </si>
  <si>
    <t>Corvett Z06</t>
  </si>
  <si>
    <t>2000 BMW</t>
  </si>
  <si>
    <t>Z8</t>
  </si>
  <si>
    <t>2001 Audi</t>
  </si>
  <si>
    <t>TT Roadster</t>
  </si>
  <si>
    <t>M Roadster</t>
  </si>
  <si>
    <t>2000 Honda</t>
  </si>
  <si>
    <t>S2000</t>
  </si>
  <si>
    <t>2000 Porsche</t>
  </si>
  <si>
    <t>Boxster S</t>
  </si>
  <si>
    <t>2001 BMW</t>
  </si>
  <si>
    <t>2001 Mazda</t>
  </si>
  <si>
    <t>Miata LS</t>
  </si>
  <si>
    <t>2000 Ford</t>
  </si>
  <si>
    <t>Mustang Cobra R</t>
  </si>
  <si>
    <t>2001 Saab</t>
  </si>
  <si>
    <t>9-3 Viggen 5-Door</t>
  </si>
  <si>
    <t>2000 Toyota</t>
  </si>
  <si>
    <t>MR2 Spyder</t>
  </si>
  <si>
    <t>2001 Pontiac</t>
  </si>
  <si>
    <t>Firebird 10th Ann. Firehawk</t>
  </si>
  <si>
    <t>2003 Chevrolet</t>
  </si>
  <si>
    <t>Corvette 50th Ann.</t>
  </si>
  <si>
    <t>2003 Ford</t>
  </si>
  <si>
    <t>Mustang SVT Cobra</t>
  </si>
  <si>
    <t>2002 Aug</t>
  </si>
  <si>
    <t>2002 Volkswagon</t>
  </si>
  <si>
    <t>Passat W8</t>
  </si>
  <si>
    <t>2003 Acura</t>
  </si>
  <si>
    <t>TL Type-S</t>
  </si>
  <si>
    <t>2002 Audi</t>
  </si>
  <si>
    <t>Quattro 3.0</t>
  </si>
  <si>
    <t>2002 BMW</t>
  </si>
  <si>
    <t>330i</t>
  </si>
  <si>
    <t>CTS</t>
  </si>
  <si>
    <t>2002 Infinity</t>
  </si>
  <si>
    <t>G35</t>
  </si>
  <si>
    <t>2002 Jaguar</t>
  </si>
  <si>
    <t>X-Type 3.0</t>
  </si>
  <si>
    <t>2002 Lexus</t>
  </si>
  <si>
    <t>IS 300</t>
  </si>
  <si>
    <t>2002 Lincoln</t>
  </si>
  <si>
    <t>LS</t>
  </si>
  <si>
    <t>2002 Merc-Benz</t>
  </si>
  <si>
    <t>C320 Sport</t>
  </si>
  <si>
    <t>2002 Saab</t>
  </si>
  <si>
    <t>9-5 Aero</t>
  </si>
  <si>
    <t>2002 Volvo</t>
  </si>
  <si>
    <t>S60 T5</t>
  </si>
  <si>
    <t>2002 Ford</t>
  </si>
  <si>
    <t>Focus SVT</t>
  </si>
  <si>
    <t>2002 Honda</t>
  </si>
  <si>
    <t>Civic Si</t>
  </si>
  <si>
    <t>2003 Hyundai</t>
  </si>
  <si>
    <t>Tiburon</t>
  </si>
  <si>
    <t>2003 Nissan</t>
  </si>
  <si>
    <t>Sentra SE-R Spec V</t>
  </si>
  <si>
    <t>2002 Jul</t>
  </si>
  <si>
    <t>2002 Jun</t>
  </si>
  <si>
    <t>745i</t>
  </si>
  <si>
    <t>2002 May</t>
  </si>
  <si>
    <t>2002 Lamgorghini</t>
  </si>
  <si>
    <t>Murcielago</t>
  </si>
  <si>
    <t>M3 GTR</t>
  </si>
  <si>
    <t>2002 Saturn</t>
  </si>
  <si>
    <t>LW300</t>
  </si>
  <si>
    <t>2002 Subaru</t>
  </si>
  <si>
    <t>WRX Sport Wagon</t>
  </si>
  <si>
    <t>2001 Volkswagon</t>
  </si>
  <si>
    <t>Jetta GLX Wagon</t>
  </si>
  <si>
    <t>2001 Volvo</t>
  </si>
  <si>
    <t>V40</t>
  </si>
  <si>
    <t>2002 Apr</t>
  </si>
  <si>
    <t>2002 Panoz</t>
  </si>
  <si>
    <t>Esperante</t>
  </si>
  <si>
    <t>LMP-1 Roadster S</t>
  </si>
  <si>
    <t>2002 Mar</t>
  </si>
  <si>
    <t>2002 Acura</t>
  </si>
  <si>
    <t>2002 Chevrolet</t>
  </si>
  <si>
    <t>Corvette Z06</t>
  </si>
  <si>
    <t>2002 Porsche</t>
  </si>
  <si>
    <t>2003 Merc-Benz</t>
  </si>
  <si>
    <t>SL500</t>
  </si>
  <si>
    <t>2001 Caterham</t>
  </si>
  <si>
    <t>Super Seven</t>
  </si>
  <si>
    <t>2002 Feb</t>
  </si>
  <si>
    <t>2002 Mini</t>
  </si>
  <si>
    <t>Cooper</t>
  </si>
  <si>
    <t>2003 Cadallac</t>
  </si>
  <si>
    <t>2002 Ruf</t>
  </si>
  <si>
    <t>Rturbo (Porsche 911)</t>
  </si>
  <si>
    <t>2002 Jan</t>
  </si>
  <si>
    <t>2001 Ferrari</t>
  </si>
  <si>
    <t>550 Barchetta Pinin.</t>
  </si>
  <si>
    <t>C230 Sports Coupe</t>
  </si>
  <si>
    <t>2001 Dec</t>
  </si>
  <si>
    <t>SLK32 AMG</t>
  </si>
  <si>
    <t>2001 Bentley</t>
  </si>
  <si>
    <t>Arnage Red Label</t>
  </si>
  <si>
    <t>2001 Ford</t>
  </si>
  <si>
    <t>Mustang Bullitt GT</t>
  </si>
  <si>
    <t>Mustang Roush Stage 3</t>
  </si>
  <si>
    <t>1999 Jul</t>
  </si>
  <si>
    <t>1999 Lamborghini</t>
  </si>
  <si>
    <t>Diablo VT Roadster</t>
  </si>
  <si>
    <t>2000 Nissan</t>
  </si>
  <si>
    <t>Skyline GTR</t>
  </si>
  <si>
    <t>1999 Porsche</t>
  </si>
  <si>
    <t>911 Carrera 4 Cabriolet</t>
  </si>
  <si>
    <t>weight=curb weight in lbs; weight used in formulas is curb weight plus 200 lbs</t>
  </si>
  <si>
    <t>Camaro Z28</t>
  </si>
  <si>
    <t>1990 Sep</t>
  </si>
  <si>
    <t>1991 Mitsubishi</t>
  </si>
  <si>
    <t>1999 Sp&amp;GT</t>
  </si>
  <si>
    <t>1999 Mitsubishi</t>
  </si>
  <si>
    <t>bhp / wgt</t>
  </si>
  <si>
    <t>wgt / bhp</t>
  </si>
  <si>
    <t xml:space="preserve">      1/4 mile</t>
  </si>
  <si>
    <t>Wgt+200</t>
  </si>
  <si>
    <t>@ rpm</t>
  </si>
  <si>
    <t>wgt/bhp</t>
  </si>
  <si>
    <t>bhp/wgt</t>
  </si>
  <si>
    <t>1/4 mile ET</t>
  </si>
  <si>
    <t>1/4 mile MHP</t>
  </si>
  <si>
    <t>Patrick Hale's formulas</t>
  </si>
  <si>
    <t>Geoffrey Fox's formulas</t>
  </si>
  <si>
    <t>Viper SRT-10 Competition Coupe</t>
  </si>
  <si>
    <t>2003 Dodge</t>
  </si>
  <si>
    <t>2003 April</t>
  </si>
  <si>
    <t>Viper SRT-10</t>
  </si>
  <si>
    <t>2003 July</t>
  </si>
  <si>
    <t>2003 Ferrari</t>
  </si>
  <si>
    <t>Enzo</t>
  </si>
  <si>
    <t>2003 Dec</t>
  </si>
  <si>
    <t>2005 Ford</t>
  </si>
  <si>
    <t>GT</t>
  </si>
  <si>
    <t>2004 Audi</t>
  </si>
  <si>
    <t>S4</t>
  </si>
  <si>
    <t>2003 BMW</t>
  </si>
  <si>
    <t>C32 AMG</t>
  </si>
  <si>
    <t>2003 Jun</t>
  </si>
  <si>
    <t>2003 Saleen</t>
  </si>
  <si>
    <t>S7</t>
  </si>
  <si>
    <t>2003 Audi</t>
  </si>
  <si>
    <t>RS 6</t>
  </si>
  <si>
    <t>M5</t>
  </si>
  <si>
    <t>2003 Jaguar</t>
  </si>
  <si>
    <t>S-Typr R</t>
  </si>
  <si>
    <t>E55 AMG</t>
  </si>
  <si>
    <t>2004 Pontiac</t>
  </si>
  <si>
    <t>GTO</t>
  </si>
  <si>
    <t>2001 Aug</t>
  </si>
  <si>
    <t>911 GT2</t>
  </si>
  <si>
    <t>2003 Mitsubishi</t>
  </si>
  <si>
    <t>Lancer Evolution</t>
  </si>
  <si>
    <t>2004 Subaru</t>
  </si>
  <si>
    <t>Impreza WRX Sti</t>
  </si>
  <si>
    <t>Roger Huntington's formulas</t>
  </si>
  <si>
    <t>http://www.stealth316.com/misc/static_&amp;_sliding_friction_drag_racer_design.pdf</t>
  </si>
  <si>
    <t>Theoretical formula; see</t>
  </si>
  <si>
    <t>http://www.stealth316.com/calc-hp-et-mph.htm</t>
  </si>
  <si>
    <t>Lola-Ford Cosworth</t>
  </si>
  <si>
    <t>2005 Sep</t>
  </si>
  <si>
    <t>Ruf</t>
  </si>
  <si>
    <t>R Turbo (Porsche)</t>
  </si>
  <si>
    <t>Saleen</t>
  </si>
  <si>
    <t>S7 Twin Turbo</t>
  </si>
  <si>
    <t>Ford</t>
  </si>
  <si>
    <t>Hennessey</t>
  </si>
  <si>
    <t>Venom 1000 Twin Turbo Viper</t>
  </si>
  <si>
    <t>Pontiac-Riley</t>
  </si>
  <si>
    <t>Mk XI Daytona Prototype</t>
  </si>
  <si>
    <t>HPA</t>
  </si>
  <si>
    <t>Audi TT</t>
  </si>
  <si>
    <t>CTR "Yellow Bird" (Porsche)</t>
  </si>
  <si>
    <t>Jaguar</t>
  </si>
  <si>
    <t>XKR Trans-Am</t>
  </si>
  <si>
    <t>Dodge</t>
  </si>
  <si>
    <t>Chevrolet</t>
  </si>
  <si>
    <t>C6 Corvette</t>
  </si>
  <si>
    <t>Vortech</t>
  </si>
  <si>
    <t>Mustang GT (supercharged)</t>
  </si>
  <si>
    <t>1997 Ferrari</t>
  </si>
  <si>
    <t>2005 Ferrari</t>
  </si>
  <si>
    <t>612 Scaglietti</t>
  </si>
  <si>
    <t>2005 Acura</t>
  </si>
  <si>
    <t>RSX Type-S</t>
  </si>
  <si>
    <t>2005 Chevrolet</t>
  </si>
  <si>
    <t>Cobalt SS</t>
  </si>
  <si>
    <t>Continental Flying Spur</t>
  </si>
  <si>
    <t>2005 Aug</t>
  </si>
  <si>
    <t>1600-6000</t>
  </si>
  <si>
    <t>2006 Bentley</t>
  </si>
  <si>
    <t>2006 BMW</t>
  </si>
  <si>
    <t>2005 Jul</t>
  </si>
  <si>
    <t>2005 Mercedes-Benz</t>
  </si>
  <si>
    <t>SLR McLaren</t>
  </si>
  <si>
    <t>3250-5000</t>
  </si>
  <si>
    <t>Champ Car</t>
  </si>
  <si>
    <t>2005 BMW</t>
  </si>
  <si>
    <t>M3 Competition Coupe</t>
  </si>
  <si>
    <t>2005 Maserati</t>
  </si>
  <si>
    <t>Gransport</t>
  </si>
  <si>
    <t>2006 Ferrari</t>
  </si>
  <si>
    <t>F430 Spider</t>
  </si>
  <si>
    <t>2005 Jan</t>
  </si>
  <si>
    <t>F430</t>
  </si>
  <si>
    <t>Data from Road &amp; Track Magazine compiled by Jeff Lucius (last update 9-10-05)</t>
  </si>
  <si>
    <t>SL65 AMG</t>
  </si>
  <si>
    <t>2000-4000</t>
  </si>
  <si>
    <t>RL</t>
  </si>
  <si>
    <t>2005 Aston Martin</t>
  </si>
  <si>
    <t>DB9</t>
  </si>
  <si>
    <t>2005 Feb</t>
  </si>
  <si>
    <t>2004 Cadillac</t>
  </si>
  <si>
    <t>CTS-V</t>
  </si>
  <si>
    <t>2005 Cadillac</t>
  </si>
  <si>
    <t>STS</t>
  </si>
  <si>
    <t>2006 Cadillac</t>
  </si>
  <si>
    <t>STS-V</t>
  </si>
  <si>
    <t>XLR</t>
  </si>
  <si>
    <t>2005 Toyota Scion</t>
  </si>
  <si>
    <t>tC</t>
  </si>
  <si>
    <t>2006 Infinity</t>
  </si>
  <si>
    <t>M45 Sport</t>
  </si>
  <si>
    <t>2005 Mar</t>
  </si>
  <si>
    <t>2005 Chrysler</t>
  </si>
  <si>
    <t>300C SRT-8</t>
  </si>
  <si>
    <t>2004 BMW</t>
  </si>
  <si>
    <t>Z4 3.0i</t>
  </si>
  <si>
    <t>2005 Lotus</t>
  </si>
  <si>
    <t>Elise</t>
  </si>
  <si>
    <t>2005 Porsche</t>
  </si>
  <si>
    <t>Carrera S Coupe</t>
  </si>
  <si>
    <t>2005 Apr</t>
  </si>
  <si>
    <t>2005 Audi</t>
  </si>
  <si>
    <t>A6 3.2 Quattro</t>
  </si>
  <si>
    <t>2005 May</t>
  </si>
  <si>
    <t>A8 L</t>
  </si>
  <si>
    <t>2005 Jaguar</t>
  </si>
  <si>
    <t>XJ8 L</t>
  </si>
  <si>
    <t>S500</t>
  </si>
  <si>
    <t>2700-4250</t>
  </si>
  <si>
    <t>2004 Volkswagon</t>
  </si>
  <si>
    <t>Phaeton V8</t>
  </si>
  <si>
    <t>2005  Jun</t>
  </si>
  <si>
    <t>2006 Mitsubishi</t>
  </si>
  <si>
    <t>Eclipse GT</t>
  </si>
  <si>
    <t>2005 Jun</t>
  </si>
  <si>
    <t>2005 Morgan</t>
  </si>
  <si>
    <t>Aero 8</t>
  </si>
  <si>
    <t>545i</t>
  </si>
  <si>
    <t>2006 Lexus</t>
  </si>
  <si>
    <t>GS 430</t>
  </si>
  <si>
    <t>Mercedes-Benz</t>
  </si>
  <si>
    <t>CLS500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</si>
</sst>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>
      <alignment horizontal="right"/>
      <protection/>
    </xf>
    <xf numFmtId="2" fontId="1" fillId="0" borderId="0" applyFont="0" applyAlignment="0">
      <protection/>
    </xf>
    <xf numFmtId="164" fontId="0" fillId="0" borderId="0">
      <alignment/>
      <protection/>
    </xf>
    <xf numFmtId="9" fontId="0" fillId="0" borderId="0" applyFont="0" applyFill="0" applyBorder="0" applyAlignment="0" applyProtection="0"/>
    <xf numFmtId="2" fontId="2" fillId="2" borderId="0" applyNumberFormat="0" applyFont="0" applyAlignment="0"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4" fontId="1" fillId="0" borderId="0" xfId="23" applyFont="1" applyAlignment="1">
      <alignment horizontal="center"/>
      <protection/>
    </xf>
    <xf numFmtId="164" fontId="2" fillId="0" borderId="0" xfId="23" applyFont="1" applyAlignment="1">
      <alignment horizontal="center"/>
      <protection/>
    </xf>
    <xf numFmtId="2" fontId="1" fillId="0" borderId="0" xfId="22" applyFont="1" applyAlignment="1">
      <alignment/>
      <protection/>
    </xf>
    <xf numFmtId="2" fontId="2" fillId="0" borderId="0" xfId="22" applyFont="1" applyAlignment="1">
      <alignment horizontal="center"/>
      <protection/>
    </xf>
    <xf numFmtId="2" fontId="1" fillId="0" borderId="0" xfId="22" applyFont="1" applyAlignment="1">
      <alignment horizontal="center"/>
      <protection/>
    </xf>
    <xf numFmtId="165" fontId="1" fillId="0" borderId="0" xfId="21">
      <alignment horizontal="right"/>
      <protection/>
    </xf>
    <xf numFmtId="0" fontId="1" fillId="0" borderId="0" xfId="0" applyFont="1" applyAlignment="1">
      <alignment horizontal="left"/>
    </xf>
    <xf numFmtId="165" fontId="1" fillId="0" borderId="0" xfId="21" applyAlignment="1">
      <alignment horizontal="center"/>
      <protection/>
    </xf>
    <xf numFmtId="165" fontId="1" fillId="0" borderId="0" xfId="21" applyAlignment="1">
      <alignment horizontal="right"/>
      <protection/>
    </xf>
    <xf numFmtId="0" fontId="5" fillId="0" borderId="0" xfId="20" applyAlignment="1">
      <alignment/>
    </xf>
    <xf numFmtId="2" fontId="2" fillId="2" borderId="0" xfId="25" applyFont="1" applyAlignment="1">
      <alignment horizontal="center"/>
      <protection/>
    </xf>
    <xf numFmtId="165" fontId="1" fillId="2" borderId="0" xfId="25" applyAlignment="1">
      <alignment horizontal="center"/>
      <protection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um1" xfId="21"/>
    <cellStyle name="Num2" xfId="22"/>
    <cellStyle name="Num4" xfId="23"/>
    <cellStyle name="Percent" xfId="24"/>
    <cellStyle name="selected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ET vs wgt / bhp</a:t>
            </a:r>
          </a:p>
        </c:rich>
      </c:tx>
      <c:layout>
        <c:manualLayout>
          <c:xMode val="factor"/>
          <c:yMode val="factor"/>
          <c:x val="-0.25975"/>
          <c:y val="0.1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915"/>
          <c:w val="0.4157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Data!$A$173:$A$258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Data!$B$173:$B$258</c:f>
              <c:numCache>
                <c:ptCount val="86"/>
                <c:pt idx="0">
                  <c:v>8.401103716275468</c:v>
                </c:pt>
                <c:pt idx="1">
                  <c:v>8.58379335855128</c:v>
                </c:pt>
                <c:pt idx="2">
                  <c:v>8.759020987163728</c:v>
                </c:pt>
                <c:pt idx="3">
                  <c:v>8.927504849266416</c:v>
                </c:pt>
                <c:pt idx="4">
                  <c:v>9.089858582423526</c:v>
                </c:pt>
                <c:pt idx="5">
                  <c:v>9.246611084986347</c:v>
                </c:pt>
                <c:pt idx="6">
                  <c:v>9.398221818135491</c:v>
                </c:pt>
                <c:pt idx="7">
                  <c:v>9.545092755357349</c:v>
                </c:pt>
                <c:pt idx="8">
                  <c:v>9.687577831468163</c:v>
                </c:pt>
                <c:pt idx="9">
                  <c:v>9.825990499388029</c:v>
                </c:pt>
                <c:pt idx="10">
                  <c:v>9.96060983595515</c:v>
                </c:pt>
                <c:pt idx="11">
                  <c:v>10.091685521762368</c:v>
                </c:pt>
                <c:pt idx="12">
                  <c:v>10.219441937607112</c:v>
                </c:pt>
                <c:pt idx="13">
                  <c:v>10.344081560899838</c:v>
                </c:pt>
                <c:pt idx="14">
                  <c:v>10.465787802183721</c:v>
                </c:pt>
                <c:pt idx="15">
                  <c:v>10.584727390029595</c:v>
                </c:pt>
                <c:pt idx="16">
                  <c:v>10.701052388750885</c:v>
                </c:pt>
                <c:pt idx="17">
                  <c:v>10.814901915398838</c:v>
                </c:pt>
                <c:pt idx="18">
                  <c:v>10.926403608782596</c:v>
                </c:pt>
                <c:pt idx="19">
                  <c:v>11.035674892700731</c:v>
                </c:pt>
                <c:pt idx="20">
                  <c:v>11.142824067372718</c:v>
                </c:pt>
                <c:pt idx="21">
                  <c:v>11.247951256641029</c:v>
                </c:pt>
                <c:pt idx="22">
                  <c:v>11.351149233452054</c:v>
                </c:pt>
                <c:pt idx="23">
                  <c:v>11.452504142102068</c:v>
                </c:pt>
                <c:pt idx="24">
                  <c:v>11.552096132517397</c:v>
                </c:pt>
                <c:pt idx="25">
                  <c:v>11.649999919248353</c:v>
                </c:pt>
                <c:pt idx="26">
                  <c:v>11.74628527575959</c:v>
                </c:pt>
                <c:pt idx="27">
                  <c:v>11.841017472891615</c:v>
                </c:pt>
                <c:pt idx="28">
                  <c:v>11.93425766896995</c:v>
                </c:pt>
                <c:pt idx="29">
                  <c:v>12.026063257887673</c:v>
                </c:pt>
                <c:pt idx="30">
                  <c:v>12.11648818053519</c:v>
                </c:pt>
                <c:pt idx="31">
                  <c:v>12.205583204160781</c:v>
                </c:pt>
                <c:pt idx="32">
                  <c:v>12.29339617358535</c:v>
                </c:pt>
                <c:pt idx="33">
                  <c:v>12.379972237642205</c:v>
                </c:pt>
                <c:pt idx="34">
                  <c:v>12.465354053747495</c:v>
                </c:pt>
                <c:pt idx="35">
                  <c:v>12.549581973114122</c:v>
                </c:pt>
                <c:pt idx="36">
                  <c:v>12.632694208789015</c:v>
                </c:pt>
                <c:pt idx="37">
                  <c:v>12.714726988410478</c:v>
                </c:pt>
                <c:pt idx="38">
                  <c:v>12.795714693340546</c:v>
                </c:pt>
                <c:pt idx="39">
                  <c:v>12.87568998562049</c:v>
                </c:pt>
                <c:pt idx="40">
                  <c:v>12.95468392401968</c:v>
                </c:pt>
                <c:pt idx="41">
                  <c:v>13.03272607029513</c:v>
                </c:pt>
                <c:pt idx="42">
                  <c:v>13.10984458664665</c:v>
                </c:pt>
                <c:pt idx="43">
                  <c:v>13.18606632523799</c:v>
                </c:pt>
                <c:pt idx="44">
                  <c:v>13.261416910554935</c:v>
                </c:pt>
                <c:pt idx="45">
                  <c:v>13.335920815284588</c:v>
                </c:pt>
                <c:pt idx="46">
                  <c:v>13.409601430324466</c:v>
                </c:pt>
                <c:pt idx="47">
                  <c:v>13.482481129463908</c:v>
                </c:pt>
                <c:pt idx="48">
                  <c:v>13.554581329222188</c:v>
                </c:pt>
                <c:pt idx="49">
                  <c:v>13.625922544276811</c:v>
                </c:pt>
                <c:pt idx="50">
                  <c:v>13.69652443887044</c:v>
                </c:pt>
                <c:pt idx="51">
                  <c:v>13.766405874545349</c:v>
                </c:pt>
                <c:pt idx="52">
                  <c:v>13.835584954519192</c:v>
                </c:pt>
                <c:pt idx="53">
                  <c:v>13.904079064984753</c:v>
                </c:pt>
                <c:pt idx="54">
                  <c:v>13.971904913588846</c:v>
                </c:pt>
                <c:pt idx="55">
                  <c:v>14.039078565320935</c:v>
                </c:pt>
                <c:pt idx="56">
                  <c:v>14.105615476020215</c:v>
                </c:pt>
                <c:pt idx="57">
                  <c:v>14.171530523690334</c:v>
                </c:pt>
                <c:pt idx="58">
                  <c:v>14.236838037793587</c:v>
                </c:pt>
                <c:pt idx="59">
                  <c:v>14.301551826680695</c:v>
                </c:pt>
                <c:pt idx="60">
                  <c:v>14.365685203298332</c:v>
                </c:pt>
                <c:pt idx="61">
                  <c:v>14.429251009303973</c:v>
                </c:pt>
                <c:pt idx="62">
                  <c:v>14.492261637706306</c:v>
                </c:pt>
                <c:pt idx="63">
                  <c:v>14.554729054139257</c:v>
                </c:pt>
                <c:pt idx="64">
                  <c:v>14.616664816868504</c:v>
                </c:pt>
                <c:pt idx="65">
                  <c:v>14.678080095621008</c:v>
                </c:pt>
                <c:pt idx="66">
                  <c:v>14.738985689320597</c:v>
                </c:pt>
                <c:pt idx="67">
                  <c:v>14.799392042805858</c:v>
                </c:pt>
                <c:pt idx="68">
                  <c:v>14.85930926260033</c:v>
                </c:pt>
                <c:pt idx="69">
                  <c:v>14.918747131799513</c:v>
                </c:pt>
                <c:pt idx="70">
                  <c:v>14.977715124134015</c:v>
                </c:pt>
                <c:pt idx="71">
                  <c:v>15.036222417263511</c:v>
                </c:pt>
                <c:pt idx="72">
                  <c:v>15.094277905352124</c:v>
                </c:pt>
                <c:pt idx="73">
                  <c:v>15.151890210971695</c:v>
                </c:pt>
                <c:pt idx="74">
                  <c:v>15.209067696376206</c:v>
                </c:pt>
                <c:pt idx="75">
                  <c:v>15.265818474187185</c:v>
                </c:pt>
                <c:pt idx="76">
                  <c:v>15.322150417527041</c:v>
                </c:pt>
                <c:pt idx="77">
                  <c:v>15.378071169634593</c:v>
                </c:pt>
                <c:pt idx="78">
                  <c:v>15.433588152994599</c:v>
                </c:pt>
                <c:pt idx="79">
                  <c:v>15.488708578010757</c:v>
                </c:pt>
                <c:pt idx="80">
                  <c:v>15.543439451249629</c:v>
                </c:pt>
                <c:pt idx="81">
                  <c:v>15.597787583281006</c:v>
                </c:pt>
                <c:pt idx="82">
                  <c:v>15.65175959613838</c:v>
                </c:pt>
                <c:pt idx="83">
                  <c:v>15.705361930421764</c:v>
                </c:pt>
                <c:pt idx="84">
                  <c:v>15.758600852063376</c:v>
                </c:pt>
                <c:pt idx="85">
                  <c:v>15.811482458775435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Data!$A$262:$A$347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Data!$B$262:$B$347</c:f>
              <c:numCache>
                <c:ptCount val="86"/>
                <c:pt idx="0">
                  <c:v>9.041462523146937</c:v>
                </c:pt>
                <c:pt idx="1">
                  <c:v>9.238077350173043</c:v>
                </c:pt>
                <c:pt idx="2">
                  <c:v>9.426661385155265</c:v>
                </c:pt>
                <c:pt idx="3">
                  <c:v>9.60798762232638</c:v>
                </c:pt>
                <c:pt idx="4">
                  <c:v>9.782716472654606</c:v>
                </c:pt>
                <c:pt idx="5">
                  <c:v>9.951417148803332</c:v>
                </c:pt>
                <c:pt idx="6">
                  <c:v>10.114584133543588</c:v>
                </c:pt>
                <c:pt idx="7">
                  <c:v>10.272650040057549</c:v>
                </c:pt>
                <c:pt idx="8">
                  <c:v>10.425995781197239</c:v>
                </c:pt>
                <c:pt idx="9">
                  <c:v>10.574958702259837</c:v>
                </c:pt>
                <c:pt idx="10">
                  <c:v>10.719839152206495</c:v>
                </c:pt>
                <c:pt idx="11">
                  <c:v>10.860905843077818</c:v>
                </c:pt>
                <c:pt idx="12">
                  <c:v>10.998400258688237</c:v>
                </c:pt>
                <c:pt idx="13">
                  <c:v>11.132540309919499</c:v>
                </c:pt>
                <c:pt idx="14">
                  <c:v>11.263523387448885</c:v>
                </c:pt>
                <c:pt idx="15">
                  <c:v>11.391528928428416</c:v>
                </c:pt>
                <c:pt idx="16">
                  <c:v>11.516720587996446</c:v>
                </c:pt>
                <c:pt idx="17">
                  <c:v>11.639248087147696</c:v>
                </c:pt>
                <c:pt idx="18">
                  <c:v>11.759248793726712</c:v>
                </c:pt>
                <c:pt idx="19">
                  <c:v>11.876849081946933</c:v>
                </c:pt>
                <c:pt idx="20">
                  <c:v>11.992165507014517</c:v>
                </c:pt>
                <c:pt idx="21">
                  <c:v>12.105305824529204</c:v>
                </c:pt>
                <c:pt idx="22">
                  <c:v>12.216369878885995</c:v>
                </c:pt>
                <c:pt idx="23">
                  <c:v>12.325450380573024</c:v>
                </c:pt>
                <c:pt idx="24">
                  <c:v>12.43263358879855</c:v>
                </c:pt>
                <c:pt idx="25">
                  <c:v>12.537999913093206</c:v>
                </c:pt>
                <c:pt idx="26">
                  <c:v>12.641624445276717</c:v>
                </c:pt>
                <c:pt idx="27">
                  <c:v>12.743577431340348</c:v>
                </c:pt>
                <c:pt idx="28">
                  <c:v>12.843924691291436</c:v>
                </c:pt>
                <c:pt idx="29">
                  <c:v>12.942727993767866</c:v>
                </c:pt>
                <c:pt idx="30">
                  <c:v>13.040045391206027</c:v>
                </c:pt>
                <c:pt idx="31">
                  <c:v>13.135931520495097</c:v>
                </c:pt>
                <c:pt idx="32">
                  <c:v>13.23043787334018</c:v>
                </c:pt>
                <c:pt idx="33">
                  <c:v>13.323613039962057</c:v>
                </c:pt>
                <c:pt idx="34">
                  <c:v>13.415502929260608</c:v>
                </c:pt>
                <c:pt idx="35">
                  <c:v>13.506150968146342</c:v>
                </c:pt>
                <c:pt idx="36">
                  <c:v>13.59559828238598</c:v>
                </c:pt>
                <c:pt idx="37">
                  <c:v>13.683883861003482</c:v>
                </c:pt>
                <c:pt idx="38">
                  <c:v>13.771044706017491</c:v>
                </c:pt>
                <c:pt idx="39">
                  <c:v>13.857115969073794</c:v>
                </c:pt>
                <c:pt idx="40">
                  <c:v>13.942131076339805</c:v>
                </c:pt>
                <c:pt idx="41">
                  <c:v>14.02612184286355</c:v>
                </c:pt>
                <c:pt idx="42">
                  <c:v>14.109118577457142</c:v>
                </c:pt>
                <c:pt idx="43">
                  <c:v>14.191150179041538</c:v>
                </c:pt>
                <c:pt idx="44">
                  <c:v>14.272244225282213</c:v>
                </c:pt>
                <c:pt idx="45">
                  <c:v>14.352427054252203</c:v>
                </c:pt>
                <c:pt idx="46">
                  <c:v>14.431723839777524</c:v>
                </c:pt>
                <c:pt idx="47">
                  <c:v>14.510158661048797</c:v>
                </c:pt>
                <c:pt idx="48">
                  <c:v>14.587754567020411</c:v>
                </c:pt>
                <c:pt idx="49">
                  <c:v>14.664533636063748</c:v>
                </c:pt>
                <c:pt idx="50">
                  <c:v>14.740517031292496</c:v>
                </c:pt>
                <c:pt idx="51">
                  <c:v>14.815725051935587</c:v>
                </c:pt>
                <c:pt idx="52">
                  <c:v>14.890177181095419</c:v>
                </c:pt>
                <c:pt idx="53">
                  <c:v>14.963892130195608</c:v>
                </c:pt>
                <c:pt idx="54">
                  <c:v>15.036887880392872</c:v>
                </c:pt>
                <c:pt idx="55">
                  <c:v>15.109181721201193</c:v>
                </c:pt>
                <c:pt idx="56">
                  <c:v>15.180790286552915</c:v>
                </c:pt>
                <c:pt idx="57">
                  <c:v>15.25172958850038</c:v>
                </c:pt>
                <c:pt idx="58">
                  <c:v>15.322015048743005</c:v>
                </c:pt>
                <c:pt idx="59">
                  <c:v>15.391661528147859</c:v>
                </c:pt>
                <c:pt idx="60">
                  <c:v>15.460683354416693</c:v>
                </c:pt>
                <c:pt idx="61">
                  <c:v>15.529094348038903</c:v>
                </c:pt>
                <c:pt idx="62">
                  <c:v>15.596907846657654</c:v>
                </c:pt>
                <c:pt idx="63">
                  <c:v>15.664136727965493</c:v>
                </c:pt>
                <c:pt idx="64">
                  <c:v>15.73079343123582</c:v>
                </c:pt>
                <c:pt idx="65">
                  <c:v>15.796889977587655</c:v>
                </c:pt>
                <c:pt idx="66">
                  <c:v>15.862437989073102</c:v>
                </c:pt>
                <c:pt idx="67">
                  <c:v>15.927448706669514</c:v>
                </c:pt>
                <c:pt idx="68">
                  <c:v>15.991933007251754</c:v>
                </c:pt>
                <c:pt idx="69">
                  <c:v>16.05590141961393</c:v>
                </c:pt>
                <c:pt idx="70">
                  <c:v>16.119364139604485</c:v>
                </c:pt>
                <c:pt idx="71">
                  <c:v>16.182331044433468</c:v>
                </c:pt>
                <c:pt idx="72">
                  <c:v>16.24481170620643</c:v>
                </c:pt>
                <c:pt idx="73">
                  <c:v>16.306815404735033</c:v>
                </c:pt>
                <c:pt idx="74">
                  <c:v>16.368351139670803</c:v>
                </c:pt>
                <c:pt idx="75">
                  <c:v>16.429427642005056</c:v>
                </c:pt>
                <c:pt idx="76">
                  <c:v>16.490053384974594</c:v>
                </c:pt>
                <c:pt idx="77">
                  <c:v>16.550236594410173</c:v>
                </c:pt>
                <c:pt idx="78">
                  <c:v>16.60998525856191</c:v>
                </c:pt>
                <c:pt idx="79">
                  <c:v>16.66930713743338</c:v>
                </c:pt>
                <c:pt idx="80">
                  <c:v>16.728209771653894</c:v>
                </c:pt>
                <c:pt idx="81">
                  <c:v>16.786700490916502</c:v>
                </c:pt>
                <c:pt idx="82">
                  <c:v>16.844786422007125</c:v>
                </c:pt>
                <c:pt idx="83">
                  <c:v>16.90247449644876</c:v>
                </c:pt>
                <c:pt idx="84">
                  <c:v>16.959771457782885</c:v>
                </c:pt>
                <c:pt idx="85">
                  <c:v>17.016683868508704</c:v>
                </c:pt>
              </c:numCache>
            </c:numRef>
          </c:yVal>
          <c:smooth val="0"/>
        </c:ser>
        <c:axId val="35113172"/>
        <c:axId val="47583093"/>
      </c:scatterChart>
      <c:valAx>
        <c:axId val="35113172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crossBetween val="midCat"/>
        <c:dispUnits/>
        <c:majorUnit val="2"/>
        <c:minorUnit val="1"/>
      </c:valAx>
      <c:valAx>
        <c:axId val="47583093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crossBetween val="midCat"/>
        <c:dispUnits/>
        <c:majorUnit val="1"/>
        <c:minorUnit val="0.2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ET vs bhp / wgt</a:t>
            </a:r>
          </a:p>
        </c:rich>
      </c:tx>
      <c:layout>
        <c:manualLayout>
          <c:xMode val="factor"/>
          <c:yMode val="factor"/>
          <c:x val="-0.2565"/>
          <c:y val="0.1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825"/>
          <c:w val="0.42125"/>
          <c:h val="0.7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Data!$J$7:$J$168</c:f>
              <c:numCache>
                <c:ptCount val="162"/>
                <c:pt idx="0">
                  <c:v>0.2569593147751606</c:v>
                </c:pt>
                <c:pt idx="1">
                  <c:v>0.45454545454545453</c:v>
                </c:pt>
                <c:pt idx="2">
                  <c:v>0.18950437317784258</c:v>
                </c:pt>
                <c:pt idx="3">
                  <c:v>0.16914285714285715</c:v>
                </c:pt>
                <c:pt idx="4">
                  <c:v>0.1791530944625407</c:v>
                </c:pt>
                <c:pt idx="5">
                  <c:v>0.23809523809523808</c:v>
                </c:pt>
                <c:pt idx="6">
                  <c:v>0.1673758865248227</c:v>
                </c:pt>
                <c:pt idx="7">
                  <c:v>0.20625</c:v>
                </c:pt>
                <c:pt idx="8">
                  <c:v>0.15197044334975368</c:v>
                </c:pt>
                <c:pt idx="9">
                  <c:v>0.14417910447761195</c:v>
                </c:pt>
                <c:pt idx="10">
                  <c:v>0.27548209366391185</c:v>
                </c:pt>
                <c:pt idx="11">
                  <c:v>0.14925373134328357</c:v>
                </c:pt>
                <c:pt idx="12">
                  <c:v>0.13531157270029673</c:v>
                </c:pt>
                <c:pt idx="13">
                  <c:v>0.13744075829383887</c:v>
                </c:pt>
                <c:pt idx="14">
                  <c:v>0.13959390862944163</c:v>
                </c:pt>
                <c:pt idx="15">
                  <c:v>0.162754303599374</c:v>
                </c:pt>
                <c:pt idx="16">
                  <c:v>0.21052631578947367</c:v>
                </c:pt>
                <c:pt idx="17">
                  <c:v>0.14545454545454545</c:v>
                </c:pt>
                <c:pt idx="18">
                  <c:v>0.1392757660167131</c:v>
                </c:pt>
                <c:pt idx="19">
                  <c:v>0.10142857142857142</c:v>
                </c:pt>
                <c:pt idx="20">
                  <c:v>0.16870503597122302</c:v>
                </c:pt>
                <c:pt idx="21">
                  <c:v>0.1276955602536998</c:v>
                </c:pt>
                <c:pt idx="22">
                  <c:v>0.14906490649064907</c:v>
                </c:pt>
                <c:pt idx="23">
                  <c:v>0.12897196261682242</c:v>
                </c:pt>
                <c:pt idx="24">
                  <c:v>0.11277173913043478</c:v>
                </c:pt>
                <c:pt idx="25">
                  <c:v>0.2290909090909091</c:v>
                </c:pt>
                <c:pt idx="26">
                  <c:v>0.1392757660167131</c:v>
                </c:pt>
                <c:pt idx="27">
                  <c:v>0.1065909090909091</c:v>
                </c:pt>
                <c:pt idx="28">
                  <c:v>0.13850415512465375</c:v>
                </c:pt>
                <c:pt idx="29">
                  <c:v>0.1270718232044199</c:v>
                </c:pt>
                <c:pt idx="30">
                  <c:v>0.1278772378516624</c:v>
                </c:pt>
                <c:pt idx="31">
                  <c:v>0.12569832402234637</c:v>
                </c:pt>
                <c:pt idx="32">
                  <c:v>0.11054421768707483</c:v>
                </c:pt>
                <c:pt idx="33">
                  <c:v>0.10526315789473684</c:v>
                </c:pt>
                <c:pt idx="34">
                  <c:v>0.11928251121076233</c:v>
                </c:pt>
                <c:pt idx="35">
                  <c:v>0.12771084337349398</c:v>
                </c:pt>
                <c:pt idx="36">
                  <c:v>0.11613876319758673</c:v>
                </c:pt>
                <c:pt idx="37">
                  <c:v>0.09761273209549072</c:v>
                </c:pt>
                <c:pt idx="38">
                  <c:v>0.1056338028169014</c:v>
                </c:pt>
                <c:pt idx="39">
                  <c:v>0.08796296296296297</c:v>
                </c:pt>
                <c:pt idx="40">
                  <c:v>0.12356687898089172</c:v>
                </c:pt>
                <c:pt idx="41">
                  <c:v>0.12198795180722892</c:v>
                </c:pt>
                <c:pt idx="42">
                  <c:v>0.09488243430152143</c:v>
                </c:pt>
                <c:pt idx="43">
                  <c:v>0.1419753086419753</c:v>
                </c:pt>
                <c:pt idx="44">
                  <c:v>0.1010498687664042</c:v>
                </c:pt>
                <c:pt idx="45">
                  <c:v>0.11837821840781296</c:v>
                </c:pt>
                <c:pt idx="46">
                  <c:v>0.11029411764705882</c:v>
                </c:pt>
                <c:pt idx="47">
                  <c:v>0.1005089058524173</c:v>
                </c:pt>
                <c:pt idx="48">
                  <c:v>0.09609756097560976</c:v>
                </c:pt>
                <c:pt idx="49">
                  <c:v>0.10093622001170276</c:v>
                </c:pt>
                <c:pt idx="50">
                  <c:v>0.0925</c:v>
                </c:pt>
                <c:pt idx="51">
                  <c:v>0.07877906976744187</c:v>
                </c:pt>
                <c:pt idx="52">
                  <c:v>0.09788654060066741</c:v>
                </c:pt>
                <c:pt idx="53">
                  <c:v>0.0963718820861678</c:v>
                </c:pt>
                <c:pt idx="54">
                  <c:v>0.12356687898089172</c:v>
                </c:pt>
                <c:pt idx="55">
                  <c:v>0.1015625</c:v>
                </c:pt>
                <c:pt idx="56">
                  <c:v>0.08645533141210375</c:v>
                </c:pt>
                <c:pt idx="57">
                  <c:v>0.09370424597364568</c:v>
                </c:pt>
                <c:pt idx="58">
                  <c:v>0.10204081632653061</c:v>
                </c:pt>
                <c:pt idx="59">
                  <c:v>0.097799511002445</c:v>
                </c:pt>
                <c:pt idx="60">
                  <c:v>0.08787878787878788</c:v>
                </c:pt>
                <c:pt idx="61">
                  <c:v>0.08879363135333741</c:v>
                </c:pt>
                <c:pt idx="62">
                  <c:v>0.09173553719008265</c:v>
                </c:pt>
                <c:pt idx="63">
                  <c:v>0.10028735632183908</c:v>
                </c:pt>
                <c:pt idx="64">
                  <c:v>0.09498680738786279</c:v>
                </c:pt>
                <c:pt idx="65">
                  <c:v>0.09064935064935065</c:v>
                </c:pt>
                <c:pt idx="66">
                  <c:v>0.09375</c:v>
                </c:pt>
                <c:pt idx="67">
                  <c:v>0.0962406015037594</c:v>
                </c:pt>
                <c:pt idx="68">
                  <c:v>0.045327754532775454</c:v>
                </c:pt>
                <c:pt idx="69">
                  <c:v>0.08294117647058824</c:v>
                </c:pt>
                <c:pt idx="70">
                  <c:v>0.07289473684210526</c:v>
                </c:pt>
                <c:pt idx="71">
                  <c:v>0.10181818181818182</c:v>
                </c:pt>
                <c:pt idx="72">
                  <c:v>0.09133489461358314</c:v>
                </c:pt>
                <c:pt idx="73">
                  <c:v>0.10011607661056297</c:v>
                </c:pt>
                <c:pt idx="74">
                  <c:v>0.08260869565217391</c:v>
                </c:pt>
                <c:pt idx="75">
                  <c:v>0.08636977058029689</c:v>
                </c:pt>
                <c:pt idx="76">
                  <c:v>0.0880952380952381</c:v>
                </c:pt>
                <c:pt idx="77">
                  <c:v>0.07900943396226415</c:v>
                </c:pt>
                <c:pt idx="78">
                  <c:v>0.08816120906801007</c:v>
                </c:pt>
                <c:pt idx="79">
                  <c:v>0.0881578947368421</c:v>
                </c:pt>
                <c:pt idx="80">
                  <c:v>0.0838142346798571</c:v>
                </c:pt>
                <c:pt idx="81">
                  <c:v>0.08344733242134063</c:v>
                </c:pt>
                <c:pt idx="82">
                  <c:v>0.08292682926829269</c:v>
                </c:pt>
                <c:pt idx="83">
                  <c:v>0.07105882352941177</c:v>
                </c:pt>
                <c:pt idx="84">
                  <c:v>0.07339449541284404</c:v>
                </c:pt>
                <c:pt idx="85">
                  <c:v>0.0802675585284281</c:v>
                </c:pt>
                <c:pt idx="86">
                  <c:v>0.06797583081570997</c:v>
                </c:pt>
                <c:pt idx="87">
                  <c:v>0.0827972027972028</c:v>
                </c:pt>
                <c:pt idx="88">
                  <c:v>0.07763975155279502</c:v>
                </c:pt>
                <c:pt idx="89">
                  <c:v>0.0893854748603352</c:v>
                </c:pt>
                <c:pt idx="90">
                  <c:v>0.082687338501292</c:v>
                </c:pt>
                <c:pt idx="91">
                  <c:v>0.07425742574257425</c:v>
                </c:pt>
                <c:pt idx="92">
                  <c:v>0.08128016256032512</c:v>
                </c:pt>
                <c:pt idx="93">
                  <c:v>0.08128016256032512</c:v>
                </c:pt>
                <c:pt idx="94">
                  <c:v>0.08365331870543061</c:v>
                </c:pt>
                <c:pt idx="95">
                  <c:v>0.06894977168949772</c:v>
                </c:pt>
                <c:pt idx="96">
                  <c:v>0.07443820224719101</c:v>
                </c:pt>
                <c:pt idx="97">
                  <c:v>0.06976127320954907</c:v>
                </c:pt>
                <c:pt idx="98">
                  <c:v>0.08294805548001088</c:v>
                </c:pt>
                <c:pt idx="99">
                  <c:v>0.09576547231270359</c:v>
                </c:pt>
                <c:pt idx="100">
                  <c:v>0.0743321718931475</c:v>
                </c:pt>
                <c:pt idx="101">
                  <c:v>0.07825370675453047</c:v>
                </c:pt>
                <c:pt idx="102">
                  <c:v>0.07023255813953488</c:v>
                </c:pt>
                <c:pt idx="103">
                  <c:v>0.07111111111111111</c:v>
                </c:pt>
                <c:pt idx="104">
                  <c:v>0.07417974322396577</c:v>
                </c:pt>
                <c:pt idx="105">
                  <c:v>0.07114252061248527</c:v>
                </c:pt>
                <c:pt idx="106">
                  <c:v>0.07405541561712846</c:v>
                </c:pt>
                <c:pt idx="107">
                  <c:v>0.0635593220338983</c:v>
                </c:pt>
                <c:pt idx="108">
                  <c:v>0.06802030456852792</c:v>
                </c:pt>
                <c:pt idx="109">
                  <c:v>0.06651224354731966</c:v>
                </c:pt>
                <c:pt idx="110">
                  <c:v>0.07084468664850137</c:v>
                </c:pt>
                <c:pt idx="111">
                  <c:v>0.06466876971608833</c:v>
                </c:pt>
                <c:pt idx="112">
                  <c:v>0.06967213114754098</c:v>
                </c:pt>
                <c:pt idx="113">
                  <c:v>0.06900212314225053</c:v>
                </c:pt>
                <c:pt idx="114">
                  <c:v>0.0736196319018405</c:v>
                </c:pt>
                <c:pt idx="115">
                  <c:v>0.06884681583476764</c:v>
                </c:pt>
                <c:pt idx="116">
                  <c:v>0.06845238095238096</c:v>
                </c:pt>
                <c:pt idx="117">
                  <c:v>0.0754226267880364</c:v>
                </c:pt>
                <c:pt idx="118">
                  <c:v>0.07173913043478261</c:v>
                </c:pt>
                <c:pt idx="119">
                  <c:v>0.07174688057040998</c:v>
                </c:pt>
                <c:pt idx="120">
                  <c:v>0.06933333333333333</c:v>
                </c:pt>
                <c:pt idx="121">
                  <c:v>0.06208935611038108</c:v>
                </c:pt>
                <c:pt idx="122">
                  <c:v>0.0645557946510913</c:v>
                </c:pt>
                <c:pt idx="123">
                  <c:v>0.062326869806094184</c:v>
                </c:pt>
                <c:pt idx="124">
                  <c:v>0.0634469696969697</c:v>
                </c:pt>
                <c:pt idx="125">
                  <c:v>0.0648854961832061</c:v>
                </c:pt>
                <c:pt idx="126">
                  <c:v>0.07130563068600934</c:v>
                </c:pt>
                <c:pt idx="127">
                  <c:v>0.05736434108527132</c:v>
                </c:pt>
                <c:pt idx="128">
                  <c:v>0.0673854447439353</c:v>
                </c:pt>
                <c:pt idx="129">
                  <c:v>0.060789473684210525</c:v>
                </c:pt>
                <c:pt idx="130">
                  <c:v>0.07042253521126761</c:v>
                </c:pt>
                <c:pt idx="131">
                  <c:v>0.06907894736842106</c:v>
                </c:pt>
                <c:pt idx="132">
                  <c:v>0.06490384615384616</c:v>
                </c:pt>
                <c:pt idx="133">
                  <c:v>0.06589259796806966</c:v>
                </c:pt>
                <c:pt idx="134">
                  <c:v>0.06565509191712868</c:v>
                </c:pt>
                <c:pt idx="135">
                  <c:v>0.058423913043478264</c:v>
                </c:pt>
                <c:pt idx="136">
                  <c:v>0.05944055944055944</c:v>
                </c:pt>
                <c:pt idx="137">
                  <c:v>0.059722222222222225</c:v>
                </c:pt>
                <c:pt idx="138">
                  <c:v>0.06842105263157895</c:v>
                </c:pt>
                <c:pt idx="139">
                  <c:v>0.057291666666666664</c:v>
                </c:pt>
                <c:pt idx="140">
                  <c:v>0.07021966150522146</c:v>
                </c:pt>
                <c:pt idx="141">
                  <c:v>0.056555269922879174</c:v>
                </c:pt>
                <c:pt idx="142">
                  <c:v>0.07016393442622951</c:v>
                </c:pt>
                <c:pt idx="143">
                  <c:v>0.0625</c:v>
                </c:pt>
                <c:pt idx="144">
                  <c:v>0.05862646566164154</c:v>
                </c:pt>
                <c:pt idx="145">
                  <c:v>0.0563265306122449</c:v>
                </c:pt>
                <c:pt idx="146">
                  <c:v>0.051118210862619806</c:v>
                </c:pt>
                <c:pt idx="147">
                  <c:v>0.057724957555178265</c:v>
                </c:pt>
                <c:pt idx="148">
                  <c:v>0.05509325681492109</c:v>
                </c:pt>
                <c:pt idx="149">
                  <c:v>0.05929543076386467</c:v>
                </c:pt>
                <c:pt idx="150">
                  <c:v>0.054514480408858604</c:v>
                </c:pt>
                <c:pt idx="151">
                  <c:v>0.055692307692307694</c:v>
                </c:pt>
                <c:pt idx="152">
                  <c:v>0.060092449922958396</c:v>
                </c:pt>
                <c:pt idx="153">
                  <c:v>0.05670103092783505</c:v>
                </c:pt>
                <c:pt idx="154">
                  <c:v>0.049766718506998445</c:v>
                </c:pt>
                <c:pt idx="155">
                  <c:v>0.05298398835516739</c:v>
                </c:pt>
                <c:pt idx="156">
                  <c:v>0.05783582089552239</c:v>
                </c:pt>
                <c:pt idx="157">
                  <c:v>0.04572564612326044</c:v>
                </c:pt>
                <c:pt idx="158">
                  <c:v>0.050216450216450215</c:v>
                </c:pt>
                <c:pt idx="159">
                  <c:v>0.05334937825912555</c:v>
                </c:pt>
                <c:pt idx="160">
                  <c:v>0.05062050947093403</c:v>
                </c:pt>
                <c:pt idx="161">
                  <c:v>0.05062050947093403</c:v>
                </c:pt>
              </c:numCache>
            </c:numRef>
          </c:xVal>
          <c:y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Data!$D$173:$D$258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Data!$B$173:$B$258</c:f>
              <c:numCache>
                <c:ptCount val="86"/>
                <c:pt idx="0">
                  <c:v>8.401103716275468</c:v>
                </c:pt>
                <c:pt idx="1">
                  <c:v>8.58379335855128</c:v>
                </c:pt>
                <c:pt idx="2">
                  <c:v>8.759020987163728</c:v>
                </c:pt>
                <c:pt idx="3">
                  <c:v>8.927504849266416</c:v>
                </c:pt>
                <c:pt idx="4">
                  <c:v>9.089858582423526</c:v>
                </c:pt>
                <c:pt idx="5">
                  <c:v>9.246611084986347</c:v>
                </c:pt>
                <c:pt idx="6">
                  <c:v>9.398221818135491</c:v>
                </c:pt>
                <c:pt idx="7">
                  <c:v>9.545092755357349</c:v>
                </c:pt>
                <c:pt idx="8">
                  <c:v>9.687577831468163</c:v>
                </c:pt>
                <c:pt idx="9">
                  <c:v>9.825990499388029</c:v>
                </c:pt>
                <c:pt idx="10">
                  <c:v>9.96060983595515</c:v>
                </c:pt>
                <c:pt idx="11">
                  <c:v>10.091685521762368</c:v>
                </c:pt>
                <c:pt idx="12">
                  <c:v>10.219441937607112</c:v>
                </c:pt>
                <c:pt idx="13">
                  <c:v>10.344081560899838</c:v>
                </c:pt>
                <c:pt idx="14">
                  <c:v>10.465787802183721</c:v>
                </c:pt>
                <c:pt idx="15">
                  <c:v>10.584727390029595</c:v>
                </c:pt>
                <c:pt idx="16">
                  <c:v>10.701052388750885</c:v>
                </c:pt>
                <c:pt idx="17">
                  <c:v>10.814901915398838</c:v>
                </c:pt>
                <c:pt idx="18">
                  <c:v>10.926403608782596</c:v>
                </c:pt>
                <c:pt idx="19">
                  <c:v>11.035674892700731</c:v>
                </c:pt>
                <c:pt idx="20">
                  <c:v>11.142824067372718</c:v>
                </c:pt>
                <c:pt idx="21">
                  <c:v>11.247951256641029</c:v>
                </c:pt>
                <c:pt idx="22">
                  <c:v>11.351149233452054</c:v>
                </c:pt>
                <c:pt idx="23">
                  <c:v>11.452504142102068</c:v>
                </c:pt>
                <c:pt idx="24">
                  <c:v>11.552096132517397</c:v>
                </c:pt>
                <c:pt idx="25">
                  <c:v>11.649999919248353</c:v>
                </c:pt>
                <c:pt idx="26">
                  <c:v>11.74628527575959</c:v>
                </c:pt>
                <c:pt idx="27">
                  <c:v>11.841017472891615</c:v>
                </c:pt>
                <c:pt idx="28">
                  <c:v>11.93425766896995</c:v>
                </c:pt>
                <c:pt idx="29">
                  <c:v>12.026063257887673</c:v>
                </c:pt>
                <c:pt idx="30">
                  <c:v>12.11648818053519</c:v>
                </c:pt>
                <c:pt idx="31">
                  <c:v>12.205583204160781</c:v>
                </c:pt>
                <c:pt idx="32">
                  <c:v>12.29339617358535</c:v>
                </c:pt>
                <c:pt idx="33">
                  <c:v>12.379972237642205</c:v>
                </c:pt>
                <c:pt idx="34">
                  <c:v>12.465354053747495</c:v>
                </c:pt>
                <c:pt idx="35">
                  <c:v>12.549581973114122</c:v>
                </c:pt>
                <c:pt idx="36">
                  <c:v>12.632694208789015</c:v>
                </c:pt>
                <c:pt idx="37">
                  <c:v>12.714726988410478</c:v>
                </c:pt>
                <c:pt idx="38">
                  <c:v>12.795714693340546</c:v>
                </c:pt>
                <c:pt idx="39">
                  <c:v>12.87568998562049</c:v>
                </c:pt>
                <c:pt idx="40">
                  <c:v>12.95468392401968</c:v>
                </c:pt>
                <c:pt idx="41">
                  <c:v>13.03272607029513</c:v>
                </c:pt>
                <c:pt idx="42">
                  <c:v>13.10984458664665</c:v>
                </c:pt>
                <c:pt idx="43">
                  <c:v>13.18606632523799</c:v>
                </c:pt>
                <c:pt idx="44">
                  <c:v>13.261416910554935</c:v>
                </c:pt>
                <c:pt idx="45">
                  <c:v>13.335920815284588</c:v>
                </c:pt>
                <c:pt idx="46">
                  <c:v>13.409601430324466</c:v>
                </c:pt>
                <c:pt idx="47">
                  <c:v>13.482481129463908</c:v>
                </c:pt>
                <c:pt idx="48">
                  <c:v>13.554581329222188</c:v>
                </c:pt>
                <c:pt idx="49">
                  <c:v>13.625922544276811</c:v>
                </c:pt>
                <c:pt idx="50">
                  <c:v>13.69652443887044</c:v>
                </c:pt>
                <c:pt idx="51">
                  <c:v>13.766405874545349</c:v>
                </c:pt>
                <c:pt idx="52">
                  <c:v>13.835584954519192</c:v>
                </c:pt>
                <c:pt idx="53">
                  <c:v>13.904079064984753</c:v>
                </c:pt>
                <c:pt idx="54">
                  <c:v>13.971904913588846</c:v>
                </c:pt>
                <c:pt idx="55">
                  <c:v>14.039078565320935</c:v>
                </c:pt>
                <c:pt idx="56">
                  <c:v>14.105615476020215</c:v>
                </c:pt>
                <c:pt idx="57">
                  <c:v>14.171530523690334</c:v>
                </c:pt>
                <c:pt idx="58">
                  <c:v>14.236838037793587</c:v>
                </c:pt>
                <c:pt idx="59">
                  <c:v>14.301551826680695</c:v>
                </c:pt>
                <c:pt idx="60">
                  <c:v>14.365685203298332</c:v>
                </c:pt>
                <c:pt idx="61">
                  <c:v>14.429251009303973</c:v>
                </c:pt>
                <c:pt idx="62">
                  <c:v>14.492261637706306</c:v>
                </c:pt>
                <c:pt idx="63">
                  <c:v>14.554729054139257</c:v>
                </c:pt>
                <c:pt idx="64">
                  <c:v>14.616664816868504</c:v>
                </c:pt>
                <c:pt idx="65">
                  <c:v>14.678080095621008</c:v>
                </c:pt>
                <c:pt idx="66">
                  <c:v>14.738985689320597</c:v>
                </c:pt>
                <c:pt idx="67">
                  <c:v>14.799392042805858</c:v>
                </c:pt>
                <c:pt idx="68">
                  <c:v>14.85930926260033</c:v>
                </c:pt>
                <c:pt idx="69">
                  <c:v>14.918747131799513</c:v>
                </c:pt>
                <c:pt idx="70">
                  <c:v>14.977715124134015</c:v>
                </c:pt>
                <c:pt idx="71">
                  <c:v>15.036222417263511</c:v>
                </c:pt>
                <c:pt idx="72">
                  <c:v>15.094277905352124</c:v>
                </c:pt>
                <c:pt idx="73">
                  <c:v>15.151890210971695</c:v>
                </c:pt>
                <c:pt idx="74">
                  <c:v>15.209067696376206</c:v>
                </c:pt>
                <c:pt idx="75">
                  <c:v>15.265818474187185</c:v>
                </c:pt>
                <c:pt idx="76">
                  <c:v>15.322150417527041</c:v>
                </c:pt>
                <c:pt idx="77">
                  <c:v>15.378071169634593</c:v>
                </c:pt>
                <c:pt idx="78">
                  <c:v>15.433588152994599</c:v>
                </c:pt>
                <c:pt idx="79">
                  <c:v>15.488708578010757</c:v>
                </c:pt>
                <c:pt idx="80">
                  <c:v>15.543439451249629</c:v>
                </c:pt>
                <c:pt idx="81">
                  <c:v>15.597787583281006</c:v>
                </c:pt>
                <c:pt idx="82">
                  <c:v>15.65175959613838</c:v>
                </c:pt>
                <c:pt idx="83">
                  <c:v>15.705361930421764</c:v>
                </c:pt>
                <c:pt idx="84">
                  <c:v>15.758600852063376</c:v>
                </c:pt>
                <c:pt idx="85">
                  <c:v>15.811482458775435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Data!$D$262:$D$347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Data!$B$262:$B$347</c:f>
              <c:numCache>
                <c:ptCount val="86"/>
                <c:pt idx="0">
                  <c:v>9.041462523146937</c:v>
                </c:pt>
                <c:pt idx="1">
                  <c:v>9.238077350173043</c:v>
                </c:pt>
                <c:pt idx="2">
                  <c:v>9.426661385155265</c:v>
                </c:pt>
                <c:pt idx="3">
                  <c:v>9.60798762232638</c:v>
                </c:pt>
                <c:pt idx="4">
                  <c:v>9.782716472654606</c:v>
                </c:pt>
                <c:pt idx="5">
                  <c:v>9.951417148803332</c:v>
                </c:pt>
                <c:pt idx="6">
                  <c:v>10.114584133543588</c:v>
                </c:pt>
                <c:pt idx="7">
                  <c:v>10.272650040057549</c:v>
                </c:pt>
                <c:pt idx="8">
                  <c:v>10.425995781197239</c:v>
                </c:pt>
                <c:pt idx="9">
                  <c:v>10.574958702259837</c:v>
                </c:pt>
                <c:pt idx="10">
                  <c:v>10.719839152206495</c:v>
                </c:pt>
                <c:pt idx="11">
                  <c:v>10.860905843077818</c:v>
                </c:pt>
                <c:pt idx="12">
                  <c:v>10.998400258688237</c:v>
                </c:pt>
                <c:pt idx="13">
                  <c:v>11.132540309919499</c:v>
                </c:pt>
                <c:pt idx="14">
                  <c:v>11.263523387448885</c:v>
                </c:pt>
                <c:pt idx="15">
                  <c:v>11.391528928428416</c:v>
                </c:pt>
                <c:pt idx="16">
                  <c:v>11.516720587996446</c:v>
                </c:pt>
                <c:pt idx="17">
                  <c:v>11.639248087147696</c:v>
                </c:pt>
                <c:pt idx="18">
                  <c:v>11.759248793726712</c:v>
                </c:pt>
                <c:pt idx="19">
                  <c:v>11.876849081946933</c:v>
                </c:pt>
                <c:pt idx="20">
                  <c:v>11.992165507014517</c:v>
                </c:pt>
                <c:pt idx="21">
                  <c:v>12.105305824529204</c:v>
                </c:pt>
                <c:pt idx="22">
                  <c:v>12.216369878885995</c:v>
                </c:pt>
                <c:pt idx="23">
                  <c:v>12.325450380573024</c:v>
                </c:pt>
                <c:pt idx="24">
                  <c:v>12.43263358879855</c:v>
                </c:pt>
                <c:pt idx="25">
                  <c:v>12.537999913093206</c:v>
                </c:pt>
                <c:pt idx="26">
                  <c:v>12.641624445276717</c:v>
                </c:pt>
                <c:pt idx="27">
                  <c:v>12.743577431340348</c:v>
                </c:pt>
                <c:pt idx="28">
                  <c:v>12.843924691291436</c:v>
                </c:pt>
                <c:pt idx="29">
                  <c:v>12.942727993767866</c:v>
                </c:pt>
                <c:pt idx="30">
                  <c:v>13.040045391206027</c:v>
                </c:pt>
                <c:pt idx="31">
                  <c:v>13.135931520495097</c:v>
                </c:pt>
                <c:pt idx="32">
                  <c:v>13.23043787334018</c:v>
                </c:pt>
                <c:pt idx="33">
                  <c:v>13.323613039962057</c:v>
                </c:pt>
                <c:pt idx="34">
                  <c:v>13.415502929260608</c:v>
                </c:pt>
                <c:pt idx="35">
                  <c:v>13.506150968146342</c:v>
                </c:pt>
                <c:pt idx="36">
                  <c:v>13.59559828238598</c:v>
                </c:pt>
                <c:pt idx="37">
                  <c:v>13.683883861003482</c:v>
                </c:pt>
                <c:pt idx="38">
                  <c:v>13.771044706017491</c:v>
                </c:pt>
                <c:pt idx="39">
                  <c:v>13.857115969073794</c:v>
                </c:pt>
                <c:pt idx="40">
                  <c:v>13.942131076339805</c:v>
                </c:pt>
                <c:pt idx="41">
                  <c:v>14.02612184286355</c:v>
                </c:pt>
                <c:pt idx="42">
                  <c:v>14.109118577457142</c:v>
                </c:pt>
                <c:pt idx="43">
                  <c:v>14.191150179041538</c:v>
                </c:pt>
                <c:pt idx="44">
                  <c:v>14.272244225282213</c:v>
                </c:pt>
                <c:pt idx="45">
                  <c:v>14.352427054252203</c:v>
                </c:pt>
                <c:pt idx="46">
                  <c:v>14.431723839777524</c:v>
                </c:pt>
                <c:pt idx="47">
                  <c:v>14.510158661048797</c:v>
                </c:pt>
                <c:pt idx="48">
                  <c:v>14.587754567020411</c:v>
                </c:pt>
                <c:pt idx="49">
                  <c:v>14.664533636063748</c:v>
                </c:pt>
                <c:pt idx="50">
                  <c:v>14.740517031292496</c:v>
                </c:pt>
                <c:pt idx="51">
                  <c:v>14.815725051935587</c:v>
                </c:pt>
                <c:pt idx="52">
                  <c:v>14.890177181095419</c:v>
                </c:pt>
                <c:pt idx="53">
                  <c:v>14.963892130195608</c:v>
                </c:pt>
                <c:pt idx="54">
                  <c:v>15.036887880392872</c:v>
                </c:pt>
                <c:pt idx="55">
                  <c:v>15.109181721201193</c:v>
                </c:pt>
                <c:pt idx="56">
                  <c:v>15.180790286552915</c:v>
                </c:pt>
                <c:pt idx="57">
                  <c:v>15.25172958850038</c:v>
                </c:pt>
                <c:pt idx="58">
                  <c:v>15.322015048743005</c:v>
                </c:pt>
                <c:pt idx="59">
                  <c:v>15.391661528147859</c:v>
                </c:pt>
                <c:pt idx="60">
                  <c:v>15.460683354416693</c:v>
                </c:pt>
                <c:pt idx="61">
                  <c:v>15.529094348038903</c:v>
                </c:pt>
                <c:pt idx="62">
                  <c:v>15.596907846657654</c:v>
                </c:pt>
                <c:pt idx="63">
                  <c:v>15.664136727965493</c:v>
                </c:pt>
                <c:pt idx="64">
                  <c:v>15.73079343123582</c:v>
                </c:pt>
                <c:pt idx="65">
                  <c:v>15.796889977587655</c:v>
                </c:pt>
                <c:pt idx="66">
                  <c:v>15.862437989073102</c:v>
                </c:pt>
                <c:pt idx="67">
                  <c:v>15.927448706669514</c:v>
                </c:pt>
                <c:pt idx="68">
                  <c:v>15.991933007251754</c:v>
                </c:pt>
                <c:pt idx="69">
                  <c:v>16.05590141961393</c:v>
                </c:pt>
                <c:pt idx="70">
                  <c:v>16.119364139604485</c:v>
                </c:pt>
                <c:pt idx="71">
                  <c:v>16.182331044433468</c:v>
                </c:pt>
                <c:pt idx="72">
                  <c:v>16.24481170620643</c:v>
                </c:pt>
                <c:pt idx="73">
                  <c:v>16.306815404735033</c:v>
                </c:pt>
                <c:pt idx="74">
                  <c:v>16.368351139670803</c:v>
                </c:pt>
                <c:pt idx="75">
                  <c:v>16.429427642005056</c:v>
                </c:pt>
                <c:pt idx="76">
                  <c:v>16.490053384974594</c:v>
                </c:pt>
                <c:pt idx="77">
                  <c:v>16.550236594410173</c:v>
                </c:pt>
                <c:pt idx="78">
                  <c:v>16.60998525856191</c:v>
                </c:pt>
                <c:pt idx="79">
                  <c:v>16.66930713743338</c:v>
                </c:pt>
                <c:pt idx="80">
                  <c:v>16.728209771653894</c:v>
                </c:pt>
                <c:pt idx="81">
                  <c:v>16.786700490916502</c:v>
                </c:pt>
                <c:pt idx="82">
                  <c:v>16.844786422007125</c:v>
                </c:pt>
                <c:pt idx="83">
                  <c:v>16.90247449644876</c:v>
                </c:pt>
                <c:pt idx="84">
                  <c:v>16.959771457782885</c:v>
                </c:pt>
                <c:pt idx="85">
                  <c:v>17.016683868508704</c:v>
                </c:pt>
              </c:numCache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  <c:max val="0.26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bhp / weight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crossBetween val="midCat"/>
        <c:dispUnits/>
        <c:majorUnit val="0.04"/>
        <c:minorUnit val="0.01"/>
      </c:valAx>
      <c:valAx>
        <c:axId val="29025295"/>
        <c:scaling>
          <c:orientation val="minMax"/>
          <c:max val="1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crossBetween val="midCat"/>
        <c:dispUnits/>
        <c:majorUnit val="1"/>
        <c:minorUnit val="0.2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mph vs wgt / bhp</a:t>
            </a:r>
          </a:p>
        </c:rich>
      </c:tx>
      <c:layout>
        <c:manualLayout>
          <c:xMode val="factor"/>
          <c:yMode val="factor"/>
          <c:x val="-0.2575"/>
          <c:y val="0.1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5"/>
          <c:w val="0.4247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Data!$N$7:$N$168</c:f>
              <c:numCache>
                <c:ptCount val="162"/>
                <c:pt idx="0">
                  <c:v>148</c:v>
                </c:pt>
                <c:pt idx="1">
                  <c:v>161.4</c:v>
                </c:pt>
                <c:pt idx="2">
                  <c:v>133</c:v>
                </c:pt>
                <c:pt idx="3">
                  <c:v>125.3</c:v>
                </c:pt>
                <c:pt idx="4">
                  <c:v>119.9</c:v>
                </c:pt>
                <c:pt idx="5">
                  <c:v>138.7</c:v>
                </c:pt>
                <c:pt idx="6">
                  <c:v>126.5</c:v>
                </c:pt>
                <c:pt idx="7">
                  <c:v>125</c:v>
                </c:pt>
                <c:pt idx="8">
                  <c:v>126.1</c:v>
                </c:pt>
                <c:pt idx="9">
                  <c:v>120.1</c:v>
                </c:pt>
                <c:pt idx="10">
                  <c:v>145.5</c:v>
                </c:pt>
                <c:pt idx="11">
                  <c:v>121.8</c:v>
                </c:pt>
                <c:pt idx="12">
                  <c:v>120.6</c:v>
                </c:pt>
                <c:pt idx="13">
                  <c:v>121</c:v>
                </c:pt>
                <c:pt idx="14">
                  <c:v>119.8</c:v>
                </c:pt>
                <c:pt idx="15">
                  <c:v>122.9</c:v>
                </c:pt>
                <c:pt idx="16">
                  <c:v>135.2</c:v>
                </c:pt>
                <c:pt idx="17">
                  <c:v>122.7</c:v>
                </c:pt>
                <c:pt idx="18">
                  <c:v>121.6</c:v>
                </c:pt>
                <c:pt idx="19">
                  <c:v>114.8</c:v>
                </c:pt>
                <c:pt idx="20">
                  <c:v>128.2</c:v>
                </c:pt>
                <c:pt idx="21">
                  <c:v>122.8</c:v>
                </c:pt>
                <c:pt idx="22">
                  <c:v>117.2</c:v>
                </c:pt>
                <c:pt idx="23">
                  <c:v>116.9</c:v>
                </c:pt>
                <c:pt idx="24">
                  <c:v>115.6</c:v>
                </c:pt>
                <c:pt idx="25">
                  <c:v>134.3</c:v>
                </c:pt>
                <c:pt idx="26">
                  <c:v>119.6</c:v>
                </c:pt>
                <c:pt idx="27">
                  <c:v>116.4</c:v>
                </c:pt>
                <c:pt idx="28">
                  <c:v>116.8</c:v>
                </c:pt>
                <c:pt idx="29">
                  <c:v>114.4</c:v>
                </c:pt>
                <c:pt idx="30">
                  <c:v>116.2</c:v>
                </c:pt>
                <c:pt idx="31">
                  <c:v>116.2</c:v>
                </c:pt>
                <c:pt idx="32">
                  <c:v>108.8</c:v>
                </c:pt>
                <c:pt idx="33">
                  <c:v>106.5</c:v>
                </c:pt>
                <c:pt idx="34">
                  <c:v>115.4</c:v>
                </c:pt>
                <c:pt idx="35">
                  <c:v>115</c:v>
                </c:pt>
                <c:pt idx="36">
                  <c:v>110.5</c:v>
                </c:pt>
                <c:pt idx="37">
                  <c:v>106.7</c:v>
                </c:pt>
                <c:pt idx="38">
                  <c:v>106.3</c:v>
                </c:pt>
                <c:pt idx="39">
                  <c:v>103.1</c:v>
                </c:pt>
                <c:pt idx="40">
                  <c:v>113</c:v>
                </c:pt>
                <c:pt idx="41">
                  <c:v>111</c:v>
                </c:pt>
                <c:pt idx="42">
                  <c:v>106.8</c:v>
                </c:pt>
                <c:pt idx="43">
                  <c:v>120.6</c:v>
                </c:pt>
                <c:pt idx="44">
                  <c:v>109.1</c:v>
                </c:pt>
                <c:pt idx="45">
                  <c:v>108.9</c:v>
                </c:pt>
                <c:pt idx="46">
                  <c:v>110</c:v>
                </c:pt>
                <c:pt idx="47">
                  <c:v>109.2</c:v>
                </c:pt>
                <c:pt idx="48">
                  <c:v>108.5</c:v>
                </c:pt>
                <c:pt idx="49">
                  <c:v>108</c:v>
                </c:pt>
                <c:pt idx="50">
                  <c:v>105.6</c:v>
                </c:pt>
                <c:pt idx="51">
                  <c:v>103</c:v>
                </c:pt>
                <c:pt idx="52">
                  <c:v>110</c:v>
                </c:pt>
                <c:pt idx="53">
                  <c:v>108.2</c:v>
                </c:pt>
                <c:pt idx="54">
                  <c:v>111.8</c:v>
                </c:pt>
                <c:pt idx="55">
                  <c:v>108.1</c:v>
                </c:pt>
                <c:pt idx="56">
                  <c:v>103</c:v>
                </c:pt>
                <c:pt idx="57">
                  <c:v>105.1</c:v>
                </c:pt>
                <c:pt idx="58">
                  <c:v>101.1</c:v>
                </c:pt>
                <c:pt idx="59">
                  <c:v>109</c:v>
                </c:pt>
                <c:pt idx="60">
                  <c:v>105.9</c:v>
                </c:pt>
                <c:pt idx="61">
                  <c:v>108</c:v>
                </c:pt>
                <c:pt idx="62">
                  <c:v>105.8</c:v>
                </c:pt>
                <c:pt idx="63">
                  <c:v>105.2</c:v>
                </c:pt>
                <c:pt idx="64">
                  <c:v>107</c:v>
                </c:pt>
                <c:pt idx="65">
                  <c:v>105.4</c:v>
                </c:pt>
                <c:pt idx="66">
                  <c:v>103.4</c:v>
                </c:pt>
                <c:pt idx="67">
                  <c:v>103.5</c:v>
                </c:pt>
                <c:pt idx="68">
                  <c:v>104</c:v>
                </c:pt>
                <c:pt idx="69">
                  <c:v>103.5</c:v>
                </c:pt>
                <c:pt idx="70">
                  <c:v>103.5</c:v>
                </c:pt>
                <c:pt idx="71">
                  <c:v>103.3</c:v>
                </c:pt>
                <c:pt idx="72">
                  <c:v>102.7</c:v>
                </c:pt>
                <c:pt idx="73">
                  <c:v>102.1</c:v>
                </c:pt>
                <c:pt idx="74">
                  <c:v>105.6</c:v>
                </c:pt>
                <c:pt idx="75">
                  <c:v>105</c:v>
                </c:pt>
                <c:pt idx="76">
                  <c:v>104.4</c:v>
                </c:pt>
                <c:pt idx="77">
                  <c:v>101.6</c:v>
                </c:pt>
                <c:pt idx="78">
                  <c:v>103.8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101.2</c:v>
                </c:pt>
                <c:pt idx="83">
                  <c:v>100.9</c:v>
                </c:pt>
                <c:pt idx="84">
                  <c:v>99.5</c:v>
                </c:pt>
                <c:pt idx="85">
                  <c:v>99.6</c:v>
                </c:pt>
                <c:pt idx="86">
                  <c:v>98.8</c:v>
                </c:pt>
                <c:pt idx="87">
                  <c:v>102</c:v>
                </c:pt>
                <c:pt idx="88">
                  <c:v>100.5</c:v>
                </c:pt>
                <c:pt idx="89">
                  <c:v>99.7</c:v>
                </c:pt>
                <c:pt idx="90">
                  <c:v>101.9</c:v>
                </c:pt>
                <c:pt idx="91">
                  <c:v>99.5</c:v>
                </c:pt>
                <c:pt idx="92">
                  <c:v>99</c:v>
                </c:pt>
                <c:pt idx="93">
                  <c:v>99</c:v>
                </c:pt>
                <c:pt idx="94">
                  <c:v>100.3</c:v>
                </c:pt>
                <c:pt idx="95">
                  <c:v>98.9</c:v>
                </c:pt>
                <c:pt idx="96">
                  <c:v>98.9</c:v>
                </c:pt>
                <c:pt idx="97">
                  <c:v>101</c:v>
                </c:pt>
                <c:pt idx="98">
                  <c:v>97</c:v>
                </c:pt>
                <c:pt idx="99">
                  <c:v>92.2</c:v>
                </c:pt>
                <c:pt idx="100">
                  <c:v>97.5</c:v>
                </c:pt>
                <c:pt idx="101">
                  <c:v>96.6</c:v>
                </c:pt>
                <c:pt idx="102">
                  <c:v>99.9</c:v>
                </c:pt>
                <c:pt idx="103">
                  <c:v>97.8</c:v>
                </c:pt>
                <c:pt idx="104">
                  <c:v>96.4</c:v>
                </c:pt>
                <c:pt idx="105">
                  <c:v>98.4</c:v>
                </c:pt>
                <c:pt idx="106">
                  <c:v>97.9</c:v>
                </c:pt>
                <c:pt idx="107">
                  <c:v>96.3</c:v>
                </c:pt>
                <c:pt idx="108">
                  <c:v>93.2</c:v>
                </c:pt>
                <c:pt idx="109">
                  <c:v>93.2</c:v>
                </c:pt>
                <c:pt idx="110">
                  <c:v>95.2</c:v>
                </c:pt>
                <c:pt idx="111">
                  <c:v>96.8</c:v>
                </c:pt>
                <c:pt idx="112">
                  <c:v>94.1</c:v>
                </c:pt>
                <c:pt idx="113">
                  <c:v>96.9</c:v>
                </c:pt>
                <c:pt idx="114">
                  <c:v>95</c:v>
                </c:pt>
                <c:pt idx="115">
                  <c:v>95.4</c:v>
                </c:pt>
                <c:pt idx="116">
                  <c:v>93.2</c:v>
                </c:pt>
                <c:pt idx="117">
                  <c:v>97</c:v>
                </c:pt>
                <c:pt idx="118">
                  <c:v>97.8</c:v>
                </c:pt>
                <c:pt idx="119">
                  <c:v>97.4</c:v>
                </c:pt>
                <c:pt idx="120">
                  <c:v>95.6</c:v>
                </c:pt>
                <c:pt idx="121">
                  <c:v>93.2</c:v>
                </c:pt>
                <c:pt idx="122">
                  <c:v>94.1</c:v>
                </c:pt>
                <c:pt idx="123">
                  <c:v>93.1</c:v>
                </c:pt>
                <c:pt idx="124">
                  <c:v>95.4</c:v>
                </c:pt>
                <c:pt idx="125">
                  <c:v>91.9</c:v>
                </c:pt>
                <c:pt idx="126">
                  <c:v>94.2</c:v>
                </c:pt>
                <c:pt idx="127">
                  <c:v>92.3</c:v>
                </c:pt>
                <c:pt idx="128">
                  <c:v>94.4</c:v>
                </c:pt>
                <c:pt idx="129">
                  <c:v>91.4</c:v>
                </c:pt>
                <c:pt idx="130">
                  <c:v>95.1</c:v>
                </c:pt>
                <c:pt idx="131">
                  <c:v>94.9</c:v>
                </c:pt>
                <c:pt idx="132">
                  <c:v>94</c:v>
                </c:pt>
                <c:pt idx="133">
                  <c:v>91.8</c:v>
                </c:pt>
                <c:pt idx="134">
                  <c:v>91.7</c:v>
                </c:pt>
                <c:pt idx="135">
                  <c:v>91.7</c:v>
                </c:pt>
                <c:pt idx="136">
                  <c:v>93.8</c:v>
                </c:pt>
                <c:pt idx="137">
                  <c:v>90.5</c:v>
                </c:pt>
                <c:pt idx="138">
                  <c:v>95</c:v>
                </c:pt>
                <c:pt idx="139">
                  <c:v>91.5</c:v>
                </c:pt>
                <c:pt idx="140">
                  <c:v>90.7</c:v>
                </c:pt>
                <c:pt idx="141">
                  <c:v>91.2</c:v>
                </c:pt>
                <c:pt idx="142">
                  <c:v>87.5</c:v>
                </c:pt>
                <c:pt idx="143">
                  <c:v>93</c:v>
                </c:pt>
                <c:pt idx="144">
                  <c:v>90.3</c:v>
                </c:pt>
                <c:pt idx="145">
                  <c:v>88.4</c:v>
                </c:pt>
                <c:pt idx="146">
                  <c:v>89.9</c:v>
                </c:pt>
                <c:pt idx="147">
                  <c:v>88.9</c:v>
                </c:pt>
                <c:pt idx="148">
                  <c:v>88.9</c:v>
                </c:pt>
                <c:pt idx="149">
                  <c:v>90</c:v>
                </c:pt>
                <c:pt idx="150">
                  <c:v>87.8</c:v>
                </c:pt>
                <c:pt idx="151">
                  <c:v>87.6</c:v>
                </c:pt>
                <c:pt idx="152">
                  <c:v>89.7</c:v>
                </c:pt>
                <c:pt idx="153">
                  <c:v>88.6</c:v>
                </c:pt>
                <c:pt idx="154">
                  <c:v>86.5</c:v>
                </c:pt>
                <c:pt idx="155">
                  <c:v>86.6</c:v>
                </c:pt>
                <c:pt idx="156">
                  <c:v>85.6</c:v>
                </c:pt>
                <c:pt idx="157">
                  <c:v>83.5</c:v>
                </c:pt>
                <c:pt idx="158">
                  <c:v>85.2</c:v>
                </c:pt>
                <c:pt idx="159">
                  <c:v>83</c:v>
                </c:pt>
                <c:pt idx="160">
                  <c:v>84.6</c:v>
                </c:pt>
                <c:pt idx="161">
                  <c:v>84.6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Data!$A$173:$A$258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Data!$C$173:$C$258</c:f>
              <c:numCache>
                <c:ptCount val="86"/>
                <c:pt idx="0">
                  <c:v>162.24653819864267</c:v>
                </c:pt>
                <c:pt idx="1">
                  <c:v>158.7934305714177</c:v>
                </c:pt>
                <c:pt idx="2">
                  <c:v>155.61670607284478</c:v>
                </c:pt>
                <c:pt idx="3">
                  <c:v>152.6798380062376</c:v>
                </c:pt>
                <c:pt idx="4">
                  <c:v>149.95282727237696</c:v>
                </c:pt>
                <c:pt idx="5">
                  <c:v>147.41076283838134</c:v>
                </c:pt>
                <c:pt idx="6">
                  <c:v>145.03275405310964</c:v>
                </c:pt>
                <c:pt idx="7">
                  <c:v>142.8011260037286</c:v>
                </c:pt>
                <c:pt idx="8">
                  <c:v>140.70080434819332</c:v>
                </c:pt>
                <c:pt idx="9">
                  <c:v>138.71883887583778</c:v>
                </c:pt>
                <c:pt idx="10">
                  <c:v>136.84403014909626</c:v>
                </c:pt>
                <c:pt idx="11">
                  <c:v>135.06663377266764</c:v>
                </c:pt>
                <c:pt idx="12">
                  <c:v>133.37812384153213</c:v>
                </c:pt>
                <c:pt idx="13">
                  <c:v>131.7710020126586</c:v>
                </c:pt>
                <c:pt idx="14">
                  <c:v>130.23864211509758</c:v>
                </c:pt>
                <c:pt idx="15">
                  <c:v>128.77516270765955</c:v>
                </c:pt>
                <c:pt idx="16">
                  <c:v>127.37532180959228</c:v>
                </c:pt>
                <c:pt idx="17">
                  <c:v>126.03442936764505</c:v>
                </c:pt>
                <c:pt idx="18">
                  <c:v>124.74827401937259</c:v>
                </c:pt>
                <c:pt idx="19">
                  <c:v>123.5130614622153</c:v>
                </c:pt>
                <c:pt idx="20">
                  <c:v>122.32536230727564</c:v>
                </c:pt>
                <c:pt idx="21">
                  <c:v>121.1820677329979</c:v>
                </c:pt>
                <c:pt idx="22">
                  <c:v>120.08035159104726</c:v>
                </c:pt>
                <c:pt idx="23">
                  <c:v>119.01763787916344</c:v>
                </c:pt>
                <c:pt idx="24">
                  <c:v>117.99157270165395</c:v>
                </c:pt>
                <c:pt idx="25">
                  <c:v>117.000000000811</c:v>
                </c:pt>
                <c:pt idx="26">
                  <c:v>116.04094047181934</c:v>
                </c:pt>
                <c:pt idx="27">
                  <c:v>115.11257317714167</c:v>
                </c:pt>
                <c:pt idx="28">
                  <c:v>114.21321945958037</c:v>
                </c:pt>
                <c:pt idx="29">
                  <c:v>113.34132882054294</c:v>
                </c:pt>
                <c:pt idx="30">
                  <c:v>112.49546648480177</c:v>
                </c:pt>
                <c:pt idx="31">
                  <c:v>111.67430241780497</c:v>
                </c:pt>
                <c:pt idx="32">
                  <c:v>110.87660159836733</c:v>
                </c:pt>
                <c:pt idx="33">
                  <c:v>110.10121537991041</c:v>
                </c:pt>
                <c:pt idx="34">
                  <c:v>109.34707379856476</c:v>
                </c:pt>
                <c:pt idx="35">
                  <c:v>108.61317870737268</c:v>
                </c:pt>
                <c:pt idx="36">
                  <c:v>107.89859763331093</c:v>
                </c:pt>
                <c:pt idx="37">
                  <c:v>107.20245826851577</c:v>
                </c:pt>
                <c:pt idx="38">
                  <c:v>106.52394351943292</c:v>
                </c:pt>
                <c:pt idx="39">
                  <c:v>105.86228704804104</c:v>
                </c:pt>
                <c:pt idx="40">
                  <c:v>105.21676924813154</c:v>
                </c:pt>
                <c:pt idx="41">
                  <c:v>104.58671360714067</c:v>
                </c:pt>
                <c:pt idx="42">
                  <c:v>103.97148341043665</c:v>
                </c:pt>
                <c:pt idx="43">
                  <c:v>103.37047875044672</c:v>
                </c:pt>
                <c:pt idx="44">
                  <c:v>102.78313380771057</c:v>
                </c:pt>
                <c:pt idx="45">
                  <c:v>102.20891437499357</c:v>
                </c:pt>
                <c:pt idx="46">
                  <c:v>101.6473155990819</c:v>
                </c:pt>
                <c:pt idx="47">
                  <c:v>101.09785991790096</c:v>
                </c:pt>
                <c:pt idx="48">
                  <c:v>100.56009517321453</c:v>
                </c:pt>
                <c:pt idx="49">
                  <c:v>100.03359288143689</c:v>
                </c:pt>
                <c:pt idx="50">
                  <c:v>99.51794664707057</c:v>
                </c:pt>
                <c:pt idx="51">
                  <c:v>99.01277070501341</c:v>
                </c:pt>
                <c:pt idx="52">
                  <c:v>98.51769857949024</c:v>
                </c:pt>
                <c:pt idx="53">
                  <c:v>98.03238184869323</c:v>
                </c:pt>
                <c:pt idx="54">
                  <c:v>97.55648900537989</c:v>
                </c:pt>
                <c:pt idx="55">
                  <c:v>97.08970440470456</c:v>
                </c:pt>
                <c:pt idx="56">
                  <c:v>96.63172729146476</c:v>
                </c:pt>
                <c:pt idx="57">
                  <c:v>96.18227089974347</c:v>
                </c:pt>
                <c:pt idx="58">
                  <c:v>95.74106161863763</c:v>
                </c:pt>
                <c:pt idx="59">
                  <c:v>95.30783821839005</c:v>
                </c:pt>
                <c:pt idx="60">
                  <c:v>94.88235113180154</c:v>
                </c:pt>
                <c:pt idx="61">
                  <c:v>94.46436178629541</c:v>
                </c:pt>
                <c:pt idx="62">
                  <c:v>94.0536419824501</c:v>
                </c:pt>
                <c:pt idx="63">
                  <c:v>93.64997331521027</c:v>
                </c:pt>
                <c:pt idx="64">
                  <c:v>93.25314663433986</c:v>
                </c:pt>
                <c:pt idx="65">
                  <c:v>92.86296154099792</c:v>
                </c:pt>
                <c:pt idx="66">
                  <c:v>92.47922591760016</c:v>
                </c:pt>
                <c:pt idx="67">
                  <c:v>92.10175548838541</c:v>
                </c:pt>
                <c:pt idx="68">
                  <c:v>91.73037340833395</c:v>
                </c:pt>
                <c:pt idx="69">
                  <c:v>91.36490987829163</c:v>
                </c:pt>
                <c:pt idx="70">
                  <c:v>91.0052017843394</c:v>
                </c:pt>
                <c:pt idx="71">
                  <c:v>90.6510923596158</c:v>
                </c:pt>
                <c:pt idx="72">
                  <c:v>90.30243086695098</c:v>
                </c:pt>
                <c:pt idx="73">
                  <c:v>89.95907230080961</c:v>
                </c:pt>
                <c:pt idx="74">
                  <c:v>89.62087710716227</c:v>
                </c:pt>
                <c:pt idx="75">
                  <c:v>89.28771092002013</c:v>
                </c:pt>
                <c:pt idx="76">
                  <c:v>88.95944431346776</c:v>
                </c:pt>
                <c:pt idx="77">
                  <c:v>88.63595256812401</c:v>
                </c:pt>
                <c:pt idx="78">
                  <c:v>88.31711545104451</c:v>
                </c:pt>
                <c:pt idx="79">
                  <c:v>88.00281700815697</c:v>
                </c:pt>
                <c:pt idx="80">
                  <c:v>87.69294536839051</c:v>
                </c:pt>
                <c:pt idx="81">
                  <c:v>87.38739255872545</c:v>
                </c:pt>
                <c:pt idx="82">
                  <c:v>87.08605432944728</c:v>
                </c:pt>
                <c:pt idx="83">
                  <c:v>86.78882998894355</c:v>
                </c:pt>
                <c:pt idx="84">
                  <c:v>86.4956222474311</c:v>
                </c:pt>
                <c:pt idx="85">
                  <c:v>86.20633706904589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Data!$A$262:$A$347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Data!$C$262:$C$347</c:f>
              <c:numCache>
                <c:ptCount val="86"/>
                <c:pt idx="0">
                  <c:v>159.47309310122998</c:v>
                </c:pt>
                <c:pt idx="1">
                  <c:v>156.07901295481227</c:v>
                </c:pt>
                <c:pt idx="2">
                  <c:v>152.95659143912093</c:v>
                </c:pt>
                <c:pt idx="3">
                  <c:v>150.0699262454472</c:v>
                </c:pt>
                <c:pt idx="4">
                  <c:v>147.38953107968675</c:v>
                </c:pt>
                <c:pt idx="5">
                  <c:v>144.89092073857995</c:v>
                </c:pt>
                <c:pt idx="6">
                  <c:v>142.5535616761334</c:v>
                </c:pt>
                <c:pt idx="7">
                  <c:v>140.36008111477597</c:v>
                </c:pt>
                <c:pt idx="8">
                  <c:v>138.29566239352334</c:v>
                </c:pt>
                <c:pt idx="9">
                  <c:v>136.347576672832</c:v>
                </c:pt>
                <c:pt idx="10">
                  <c:v>134.50481595851343</c:v>
                </c:pt>
                <c:pt idx="11">
                  <c:v>132.75780242612632</c:v>
                </c:pt>
                <c:pt idx="12">
                  <c:v>131.09815591261705</c:v>
                </c:pt>
                <c:pt idx="13">
                  <c:v>129.51850625175848</c:v>
                </c:pt>
                <c:pt idx="14">
                  <c:v>128.01234054048052</c:v>
                </c:pt>
                <c:pt idx="15">
                  <c:v>126.57387787504999</c:v>
                </c:pt>
                <c:pt idx="16">
                  <c:v>125.19796588122318</c:v>
                </c:pt>
                <c:pt idx="17">
                  <c:v>123.87999467759984</c:v>
                </c:pt>
                <c:pt idx="18">
                  <c:v>122.61582489083631</c:v>
                </c:pt>
                <c:pt idx="19">
                  <c:v>121.40172707824581</c:v>
                </c:pt>
                <c:pt idx="20">
                  <c:v>120.23433047296324</c:v>
                </c:pt>
                <c:pt idx="21">
                  <c:v>119.1105793956817</c:v>
                </c:pt>
                <c:pt idx="22">
                  <c:v>118.02769600829431</c:v>
                </c:pt>
                <c:pt idx="23">
                  <c:v>116.98314834276749</c:v>
                </c:pt>
                <c:pt idx="24">
                  <c:v>115.97462274094192</c:v>
                </c:pt>
                <c:pt idx="25">
                  <c:v>115.00000000079713</c:v>
                </c:pt>
                <c:pt idx="26">
                  <c:v>114.05733465178824</c:v>
                </c:pt>
                <c:pt idx="27">
                  <c:v>113.14483688351532</c:v>
                </c:pt>
                <c:pt idx="28">
                  <c:v>112.26085673377558</c:v>
                </c:pt>
                <c:pt idx="29">
                  <c:v>111.40387020822598</c:v>
                </c:pt>
                <c:pt idx="30">
                  <c:v>110.57246705771114</c:v>
                </c:pt>
                <c:pt idx="31">
                  <c:v>109.76533998331257</c:v>
                </c:pt>
                <c:pt idx="32">
                  <c:v>108.98127507531831</c:v>
                </c:pt>
                <c:pt idx="33">
                  <c:v>108.21914332213417</c:v>
                </c:pt>
                <c:pt idx="34">
                  <c:v>107.47789304987134</c:v>
                </c:pt>
                <c:pt idx="35">
                  <c:v>106.75654317391331</c:v>
                </c:pt>
                <c:pt idx="36">
                  <c:v>106.05417716094664</c:v>
                </c:pt>
                <c:pt idx="37">
                  <c:v>105.3699376143531</c:v>
                </c:pt>
                <c:pt idx="38">
                  <c:v>104.70302140798962</c:v>
                </c:pt>
                <c:pt idx="39">
                  <c:v>104.05267530363008</c:v>
                </c:pt>
                <c:pt idx="40">
                  <c:v>103.41819199602674</c:v>
                </c:pt>
                <c:pt idx="41">
                  <c:v>102.79890653693313</c:v>
                </c:pt>
                <c:pt idx="42">
                  <c:v>102.19419309572832</c:v>
                </c:pt>
                <c:pt idx="43">
                  <c:v>101.60346201966985</c:v>
                </c:pt>
                <c:pt idx="44">
                  <c:v>101.02615716142492</c:v>
                </c:pt>
                <c:pt idx="45">
                  <c:v>100.4617534455065</c:v>
                </c:pt>
                <c:pt idx="46">
                  <c:v>99.90975464867024</c:v>
                </c:pt>
                <c:pt idx="47">
                  <c:v>99.3696913722958</c:v>
                </c:pt>
                <c:pt idx="48">
                  <c:v>98.84111918734762</c:v>
                </c:pt>
                <c:pt idx="49">
                  <c:v>98.32361693474566</c:v>
                </c:pt>
                <c:pt idx="50">
                  <c:v>97.81678516592406</c:v>
                </c:pt>
                <c:pt idx="51">
                  <c:v>97.32024471005592</c:v>
                </c:pt>
                <c:pt idx="52">
                  <c:v>96.83363535590921</c:v>
                </c:pt>
                <c:pt idx="53">
                  <c:v>96.35661463760445</c:v>
                </c:pt>
                <c:pt idx="54">
                  <c:v>95.88885671468964</c:v>
                </c:pt>
                <c:pt idx="55">
                  <c:v>95.43005133795748</c:v>
                </c:pt>
                <c:pt idx="56">
                  <c:v>94.97990289332006</c:v>
                </c:pt>
                <c:pt idx="57">
                  <c:v>94.53812951684188</c:v>
                </c:pt>
                <c:pt idx="58">
                  <c:v>94.10446227472929</c:v>
                </c:pt>
                <c:pt idx="59">
                  <c:v>93.67864440269108</c:v>
                </c:pt>
                <c:pt idx="60">
                  <c:v>93.26043059963399</c:v>
                </c:pt>
                <c:pt idx="61">
                  <c:v>92.84958637114505</c:v>
                </c:pt>
                <c:pt idx="62">
                  <c:v>92.44588741864754</c:v>
                </c:pt>
                <c:pt idx="63">
                  <c:v>92.04911907050582</c:v>
                </c:pt>
                <c:pt idx="64">
                  <c:v>91.65907575170156</c:v>
                </c:pt>
                <c:pt idx="65">
                  <c:v>91.27556048901504</c:v>
                </c:pt>
                <c:pt idx="66">
                  <c:v>90.89838444892324</c:v>
                </c:pt>
                <c:pt idx="67">
                  <c:v>90.52736650567796</c:v>
                </c:pt>
                <c:pt idx="68">
                  <c:v>90.16233283725131</c:v>
                </c:pt>
                <c:pt idx="69">
                  <c:v>89.80311654703877</c:v>
                </c:pt>
                <c:pt idx="70">
                  <c:v>89.44955730939344</c:v>
                </c:pt>
                <c:pt idx="71">
                  <c:v>89.10150103722921</c:v>
                </c:pt>
                <c:pt idx="72">
                  <c:v>88.75879957008003</c:v>
                </c:pt>
                <c:pt idx="73">
                  <c:v>88.42131038113766</c:v>
                </c:pt>
                <c:pt idx="74">
                  <c:v>88.08889630191163</c:v>
                </c:pt>
                <c:pt idx="75">
                  <c:v>87.76142526326765</c:v>
                </c:pt>
                <c:pt idx="76">
                  <c:v>87.43877005169908</c:v>
                </c:pt>
                <c:pt idx="77">
                  <c:v>87.12080807978</c:v>
                </c:pt>
                <c:pt idx="78">
                  <c:v>86.80742116983009</c:v>
                </c:pt>
                <c:pt idx="79">
                  <c:v>86.49849534989788</c:v>
                </c:pt>
                <c:pt idx="80">
                  <c:v>86.19392066123854</c:v>
                </c:pt>
                <c:pt idx="81">
                  <c:v>85.89359097652502</c:v>
                </c:pt>
                <c:pt idx="82">
                  <c:v>85.5974038280892</c:v>
                </c:pt>
                <c:pt idx="83">
                  <c:v>85.30526024554281</c:v>
                </c:pt>
                <c:pt idx="84">
                  <c:v>85.01706460217586</c:v>
                </c:pt>
                <c:pt idx="85">
                  <c:v>84.73272446957502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Data!$A$351:$A$436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Data!$C$351:$C$436</c:f>
              <c:numCache>
                <c:ptCount val="86"/>
                <c:pt idx="0">
                  <c:v>156.0062867294641</c:v>
                </c:pt>
                <c:pt idx="1">
                  <c:v>152.6859909340555</c:v>
                </c:pt>
                <c:pt idx="2">
                  <c:v>149.63144814696614</c:v>
                </c:pt>
                <c:pt idx="3">
                  <c:v>146.80753654445923</c:v>
                </c:pt>
                <c:pt idx="4">
                  <c:v>144.185410838824</c:v>
                </c:pt>
                <c:pt idx="5">
                  <c:v>141.7411181138282</c:v>
                </c:pt>
                <c:pt idx="6">
                  <c:v>139.45457120491312</c:v>
                </c:pt>
                <c:pt idx="7">
                  <c:v>137.3087750035852</c:v>
                </c:pt>
                <c:pt idx="8">
                  <c:v>135.28923495018586</c:v>
                </c:pt>
                <c:pt idx="9">
                  <c:v>133.38349891907478</c:v>
                </c:pt>
                <c:pt idx="10">
                  <c:v>131.58079822028486</c:v>
                </c:pt>
                <c:pt idx="11">
                  <c:v>129.87176324294967</c:v>
                </c:pt>
                <c:pt idx="12">
                  <c:v>128.2481960014732</c:v>
                </c:pt>
                <c:pt idx="13">
                  <c:v>126.7028865506333</c:v>
                </c:pt>
                <c:pt idx="14">
                  <c:v>125.2294635722092</c:v>
                </c:pt>
                <c:pt idx="15">
                  <c:v>123.82227183428803</c:v>
                </c:pt>
                <c:pt idx="16">
                  <c:v>122.47627097076182</c:v>
                </c:pt>
                <c:pt idx="17">
                  <c:v>121.18695131504332</c:v>
                </c:pt>
                <c:pt idx="18">
                  <c:v>119.95026348016596</c:v>
                </c:pt>
                <c:pt idx="19">
                  <c:v>118.76255909828396</c:v>
                </c:pt>
                <c:pt idx="20">
                  <c:v>117.62054068007274</c:v>
                </c:pt>
                <c:pt idx="21">
                  <c:v>116.52121897403644</c:v>
                </c:pt>
                <c:pt idx="22">
                  <c:v>115.46187652985314</c:v>
                </c:pt>
                <c:pt idx="23">
                  <c:v>114.44003642227254</c:v>
                </c:pt>
                <c:pt idx="24">
                  <c:v>113.45343529005187</c:v>
                </c:pt>
                <c:pt idx="25">
                  <c:v>112.5000000007798</c:v>
                </c:pt>
                <c:pt idx="26">
                  <c:v>111.57782737674935</c:v>
                </c:pt>
                <c:pt idx="27">
                  <c:v>110.68516651648238</c:v>
                </c:pt>
                <c:pt idx="28">
                  <c:v>109.82040332651958</c:v>
                </c:pt>
                <c:pt idx="29">
                  <c:v>108.98204694282975</c:v>
                </c:pt>
                <c:pt idx="30">
                  <c:v>108.16871777384786</c:v>
                </c:pt>
                <c:pt idx="31">
                  <c:v>107.37913694019709</c:v>
                </c:pt>
                <c:pt idx="32">
                  <c:v>106.61211692150705</c:v>
                </c:pt>
                <c:pt idx="33">
                  <c:v>105.86655324991386</c:v>
                </c:pt>
                <c:pt idx="34">
                  <c:v>105.14141711400457</c:v>
                </c:pt>
                <c:pt idx="35">
                  <c:v>104.43574875708912</c:v>
                </c:pt>
                <c:pt idx="36">
                  <c:v>103.74865157049128</c:v>
                </c:pt>
                <c:pt idx="37">
                  <c:v>103.07928679664977</c:v>
                </c:pt>
                <c:pt idx="38">
                  <c:v>102.42686876868551</c:v>
                </c:pt>
                <c:pt idx="39">
                  <c:v>101.79066062311638</c:v>
                </c:pt>
                <c:pt idx="40">
                  <c:v>101.16997043089572</c:v>
                </c:pt>
                <c:pt idx="41">
                  <c:v>100.56414769917372</c:v>
                </c:pt>
                <c:pt idx="42">
                  <c:v>99.97258020234293</c:v>
                </c:pt>
                <c:pt idx="43">
                  <c:v>99.39469110619876</c:v>
                </c:pt>
                <c:pt idx="44">
                  <c:v>98.82993635356786</c:v>
                </c:pt>
                <c:pt idx="45">
                  <c:v>98.27780228364766</c:v>
                </c:pt>
                <c:pt idx="46">
                  <c:v>97.73780346065568</c:v>
                </c:pt>
                <c:pt idx="47">
                  <c:v>97.20948069028938</c:v>
                </c:pt>
                <c:pt idx="48">
                  <c:v>96.69239920501397</c:v>
                </c:pt>
                <c:pt idx="49">
                  <c:v>96.18614700138161</c:v>
                </c:pt>
                <c:pt idx="50">
                  <c:v>95.69033331449093</c:v>
                </c:pt>
                <c:pt idx="51">
                  <c:v>95.20458721635904</c:v>
                </c:pt>
                <c:pt idx="52">
                  <c:v>94.72855632643292</c:v>
                </c:pt>
                <c:pt idx="53">
                  <c:v>94.26190562374349</c:v>
                </c:pt>
                <c:pt idx="54">
                  <c:v>93.80431635132682</c:v>
                </c:pt>
                <c:pt idx="55">
                  <c:v>93.35548500452362</c:v>
                </c:pt>
                <c:pt idx="56">
                  <c:v>92.91512239563919</c:v>
                </c:pt>
                <c:pt idx="57">
                  <c:v>92.48295278821487</c:v>
                </c:pt>
                <c:pt idx="58">
                  <c:v>92.05871309484387</c:v>
                </c:pt>
                <c:pt idx="59">
                  <c:v>91.64215213306736</c:v>
                </c:pt>
                <c:pt idx="60">
                  <c:v>91.23302993442455</c:v>
                </c:pt>
                <c:pt idx="61">
                  <c:v>90.83111710220712</c:v>
                </c:pt>
                <c:pt idx="62">
                  <c:v>90.43619421389432</c:v>
                </c:pt>
                <c:pt idx="63">
                  <c:v>90.04805126462526</c:v>
                </c:pt>
                <c:pt idx="64">
                  <c:v>89.6664871484037</c:v>
                </c:pt>
                <c:pt idx="65">
                  <c:v>89.29130917403646</c:v>
                </c:pt>
                <c:pt idx="66">
                  <c:v>88.92233261307707</c:v>
                </c:pt>
                <c:pt idx="67">
                  <c:v>88.55938027729366</c:v>
                </c:pt>
                <c:pt idx="68">
                  <c:v>88.20228212339802</c:v>
                </c:pt>
                <c:pt idx="69">
                  <c:v>87.85087488297272</c:v>
                </c:pt>
                <c:pt idx="70">
                  <c:v>87.50500171571097</c:v>
                </c:pt>
                <c:pt idx="71">
                  <c:v>87.16451188424597</c:v>
                </c:pt>
                <c:pt idx="72">
                  <c:v>86.82926044899133</c:v>
                </c:pt>
                <c:pt idx="73">
                  <c:v>86.49910798154771</c:v>
                </c:pt>
                <c:pt idx="74">
                  <c:v>86.17392029534834</c:v>
                </c:pt>
                <c:pt idx="75">
                  <c:v>85.85356819232706</c:v>
                </c:pt>
                <c:pt idx="76">
                  <c:v>85.53792722448823</c:v>
                </c:pt>
                <c:pt idx="77">
                  <c:v>85.22687746935001</c:v>
                </c:pt>
                <c:pt idx="78">
                  <c:v>84.92030331831204</c:v>
                </c:pt>
                <c:pt idx="79">
                  <c:v>84.61809327707401</c:v>
                </c:pt>
                <c:pt idx="80">
                  <c:v>84.32013977729856</c:v>
                </c:pt>
                <c:pt idx="81">
                  <c:v>84.02633899877448</c:v>
                </c:pt>
                <c:pt idx="82">
                  <c:v>83.7365907013916</c:v>
                </c:pt>
                <c:pt idx="83">
                  <c:v>83.45079806629188</c:v>
                </c:pt>
                <c:pt idx="84">
                  <c:v>83.16886754560683</c:v>
                </c:pt>
                <c:pt idx="85">
                  <c:v>82.89070872023643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Data!$A$440:$A$525</c:f>
              <c:numCache>
                <c:ptCount val="86"/>
                <c:pt idx="0">
                  <c:v>3</c:v>
                </c:pt>
                <c:pt idx="1">
                  <c:v>3.2</c:v>
                </c:pt>
                <c:pt idx="2">
                  <c:v>3.4</c:v>
                </c:pt>
                <c:pt idx="3">
                  <c:v>3.6</c:v>
                </c:pt>
                <c:pt idx="4">
                  <c:v>3.8</c:v>
                </c:pt>
                <c:pt idx="5">
                  <c:v>4</c:v>
                </c:pt>
                <c:pt idx="6">
                  <c:v>4.2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5</c:v>
                </c:pt>
                <c:pt idx="11">
                  <c:v>5.2</c:v>
                </c:pt>
                <c:pt idx="12">
                  <c:v>5.4</c:v>
                </c:pt>
                <c:pt idx="13">
                  <c:v>5.6</c:v>
                </c:pt>
                <c:pt idx="14">
                  <c:v>5.8</c:v>
                </c:pt>
                <c:pt idx="15">
                  <c:v>6</c:v>
                </c:pt>
                <c:pt idx="16">
                  <c:v>6.2</c:v>
                </c:pt>
                <c:pt idx="17">
                  <c:v>6.4</c:v>
                </c:pt>
                <c:pt idx="18">
                  <c:v>6.6</c:v>
                </c:pt>
                <c:pt idx="19">
                  <c:v>6.8</c:v>
                </c:pt>
                <c:pt idx="20">
                  <c:v>7</c:v>
                </c:pt>
                <c:pt idx="21">
                  <c:v>7.2</c:v>
                </c:pt>
                <c:pt idx="22">
                  <c:v>7.4</c:v>
                </c:pt>
                <c:pt idx="23">
                  <c:v>7.6</c:v>
                </c:pt>
                <c:pt idx="24">
                  <c:v>7.8</c:v>
                </c:pt>
                <c:pt idx="25">
                  <c:v>8</c:v>
                </c:pt>
                <c:pt idx="26">
                  <c:v>8.2</c:v>
                </c:pt>
                <c:pt idx="27">
                  <c:v>8.4</c:v>
                </c:pt>
                <c:pt idx="28">
                  <c:v>8.6</c:v>
                </c:pt>
                <c:pt idx="29">
                  <c:v>8.8</c:v>
                </c:pt>
                <c:pt idx="30">
                  <c:v>9</c:v>
                </c:pt>
                <c:pt idx="31">
                  <c:v>9.2</c:v>
                </c:pt>
                <c:pt idx="32">
                  <c:v>9.4</c:v>
                </c:pt>
                <c:pt idx="33">
                  <c:v>9.6</c:v>
                </c:pt>
                <c:pt idx="34">
                  <c:v>9.8</c:v>
                </c:pt>
                <c:pt idx="35">
                  <c:v>10</c:v>
                </c:pt>
                <c:pt idx="36">
                  <c:v>10.2</c:v>
                </c:pt>
                <c:pt idx="37">
                  <c:v>10.4</c:v>
                </c:pt>
                <c:pt idx="38">
                  <c:v>10.6</c:v>
                </c:pt>
                <c:pt idx="39">
                  <c:v>10.8</c:v>
                </c:pt>
                <c:pt idx="40">
                  <c:v>11</c:v>
                </c:pt>
                <c:pt idx="41">
                  <c:v>11.2</c:v>
                </c:pt>
                <c:pt idx="42">
                  <c:v>11.4</c:v>
                </c:pt>
                <c:pt idx="43">
                  <c:v>11.6</c:v>
                </c:pt>
                <c:pt idx="44">
                  <c:v>11.8</c:v>
                </c:pt>
                <c:pt idx="45">
                  <c:v>12</c:v>
                </c:pt>
                <c:pt idx="46">
                  <c:v>12.2</c:v>
                </c:pt>
                <c:pt idx="47">
                  <c:v>12.4</c:v>
                </c:pt>
                <c:pt idx="48">
                  <c:v>12.6</c:v>
                </c:pt>
                <c:pt idx="49">
                  <c:v>12.8</c:v>
                </c:pt>
                <c:pt idx="50">
                  <c:v>13</c:v>
                </c:pt>
                <c:pt idx="51">
                  <c:v>13.2</c:v>
                </c:pt>
                <c:pt idx="52">
                  <c:v>13.4</c:v>
                </c:pt>
                <c:pt idx="53">
                  <c:v>13.6</c:v>
                </c:pt>
                <c:pt idx="54">
                  <c:v>13.8</c:v>
                </c:pt>
                <c:pt idx="55">
                  <c:v>14</c:v>
                </c:pt>
                <c:pt idx="56">
                  <c:v>14.2</c:v>
                </c:pt>
                <c:pt idx="57">
                  <c:v>14.4</c:v>
                </c:pt>
                <c:pt idx="58">
                  <c:v>14.6</c:v>
                </c:pt>
                <c:pt idx="59">
                  <c:v>14.8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15.6</c:v>
                </c:pt>
                <c:pt idx="64">
                  <c:v>15.8</c:v>
                </c:pt>
                <c:pt idx="65">
                  <c:v>16</c:v>
                </c:pt>
                <c:pt idx="66">
                  <c:v>16.2</c:v>
                </c:pt>
                <c:pt idx="67">
                  <c:v>16.4</c:v>
                </c:pt>
                <c:pt idx="68">
                  <c:v>16.6</c:v>
                </c:pt>
                <c:pt idx="69">
                  <c:v>16.8</c:v>
                </c:pt>
                <c:pt idx="70">
                  <c:v>17</c:v>
                </c:pt>
                <c:pt idx="71">
                  <c:v>17.2</c:v>
                </c:pt>
                <c:pt idx="72">
                  <c:v>17.4</c:v>
                </c:pt>
                <c:pt idx="73">
                  <c:v>17.6</c:v>
                </c:pt>
                <c:pt idx="74">
                  <c:v>17.8</c:v>
                </c:pt>
                <c:pt idx="75">
                  <c:v>18</c:v>
                </c:pt>
                <c:pt idx="76">
                  <c:v>18.2</c:v>
                </c:pt>
                <c:pt idx="77">
                  <c:v>18.4</c:v>
                </c:pt>
                <c:pt idx="78">
                  <c:v>18.6</c:v>
                </c:pt>
                <c:pt idx="79">
                  <c:v>18.8</c:v>
                </c:pt>
                <c:pt idx="80">
                  <c:v>19</c:v>
                </c:pt>
                <c:pt idx="81">
                  <c:v>19.2</c:v>
                </c:pt>
                <c:pt idx="82">
                  <c:v>19.4</c:v>
                </c:pt>
                <c:pt idx="83">
                  <c:v>19.6</c:v>
                </c:pt>
                <c:pt idx="84">
                  <c:v>19.8</c:v>
                </c:pt>
                <c:pt idx="85">
                  <c:v>20</c:v>
                </c:pt>
              </c:numCache>
            </c:numRef>
          </c:xVal>
          <c:yVal>
            <c:numRef>
              <c:f>Data!$C$440:$C$525</c:f>
              <c:numCache>
                <c:ptCount val="86"/>
                <c:pt idx="0">
                  <c:v>194.83451809324185</c:v>
                </c:pt>
                <c:pt idx="1">
                  <c:v>190.68783756653153</c:v>
                </c:pt>
                <c:pt idx="2">
                  <c:v>186.87305301909993</c:v>
                </c:pt>
                <c:pt idx="3">
                  <c:v>183.34630119552463</c:v>
                </c:pt>
                <c:pt idx="4">
                  <c:v>180.07155753648686</c:v>
                </c:pt>
                <c:pt idx="5">
                  <c:v>177.01890751104767</c:v>
                </c:pt>
                <c:pt idx="6">
                  <c:v>174.1632644825804</c:v>
                </c:pt>
                <c:pt idx="7">
                  <c:v>171.48340344892193</c:v>
                </c:pt>
                <c:pt idx="8">
                  <c:v>168.96122231556546</c:v>
                </c:pt>
                <c:pt idx="9">
                  <c:v>166.5811697611556</c:v>
                </c:pt>
                <c:pt idx="10">
                  <c:v>164.32979688844466</c:v>
                </c:pt>
                <c:pt idx="11">
                  <c:v>162.19540209452825</c:v>
                </c:pt>
                <c:pt idx="12">
                  <c:v>160.16774700628432</c:v>
                </c:pt>
                <c:pt idx="13">
                  <c:v>158.23782720323536</c:v>
                </c:pt>
                <c:pt idx="14">
                  <c:v>156.39768561684792</c:v>
                </c:pt>
                <c:pt idx="15">
                  <c:v>154.64025949082196</c:v>
                </c:pt>
                <c:pt idx="16">
                  <c:v>152.9592539679292</c:v>
                </c:pt>
                <c:pt idx="17">
                  <c:v>151.3490369756763</c:v>
                </c:pt>
                <c:pt idx="18">
                  <c:v>149.80455127967392</c:v>
                </c:pt>
                <c:pt idx="19">
                  <c:v>148.32124047385685</c:v>
                </c:pt>
                <c:pt idx="20">
                  <c:v>146.89498636044638</c:v>
                </c:pt>
                <c:pt idx="21">
                  <c:v>145.5220556964633</c:v>
                </c:pt>
                <c:pt idx="22">
                  <c:v>144.19905468839437</c:v>
                </c:pt>
                <c:pt idx="23">
                  <c:v>142.92288993181594</c:v>
                </c:pt>
                <c:pt idx="24">
                  <c:v>141.69073474002033</c:v>
                </c:pt>
                <c:pt idx="25">
                  <c:v>140.5000000009739</c:v>
                </c:pt>
                <c:pt idx="26">
                  <c:v>139.34830885718475</c:v>
                </c:pt>
                <c:pt idx="27">
                  <c:v>138.23347462725133</c:v>
                </c:pt>
                <c:pt idx="28">
                  <c:v>137.15348148778668</c:v>
                </c:pt>
                <c:pt idx="29">
                  <c:v>136.10646751526738</c:v>
                </c:pt>
                <c:pt idx="30">
                  <c:v>135.09070975311664</c:v>
                </c:pt>
                <c:pt idx="31">
                  <c:v>134.10461102309057</c:v>
                </c:pt>
                <c:pt idx="32">
                  <c:v>133.14668824419326</c:v>
                </c:pt>
                <c:pt idx="33">
                  <c:v>132.2155620587813</c:v>
                </c:pt>
                <c:pt idx="34">
                  <c:v>131.30994759571237</c:v>
                </c:pt>
                <c:pt idx="35">
                  <c:v>130.4286462255202</c:v>
                </c:pt>
                <c:pt idx="36">
                  <c:v>129.57053818359134</c:v>
                </c:pt>
                <c:pt idx="37">
                  <c:v>128.73457595492704</c:v>
                </c:pt>
                <c:pt idx="38">
                  <c:v>127.91977832889168</c:v>
                </c:pt>
                <c:pt idx="39">
                  <c:v>127.1252250448698</c:v>
                </c:pt>
                <c:pt idx="40">
                  <c:v>126.35005196036309</c:v>
                </c:pt>
                <c:pt idx="41">
                  <c:v>125.59344668207918</c:v>
                </c:pt>
                <c:pt idx="42">
                  <c:v>124.85464460825939</c:v>
                </c:pt>
                <c:pt idx="43">
                  <c:v>124.13292533707491</c:v>
                </c:pt>
                <c:pt idx="44">
                  <c:v>123.42760940156697</c:v>
                </c:pt>
                <c:pt idx="45">
                  <c:v>122.73805529646664</c:v>
                </c:pt>
                <c:pt idx="46">
                  <c:v>122.06365676641887</c:v>
                </c:pt>
                <c:pt idx="47">
                  <c:v>121.4038403287614</c:v>
                </c:pt>
                <c:pt idx="48">
                  <c:v>120.75806300715078</c:v>
                </c:pt>
                <c:pt idx="49">
                  <c:v>120.12581025505882</c:v>
                </c:pt>
                <c:pt idx="50">
                  <c:v>119.506594050542</c:v>
                </c:pt>
                <c:pt idx="51">
                  <c:v>118.89995114576396</c:v>
                </c:pt>
                <c:pt idx="52">
                  <c:v>118.30544145656734</c:v>
                </c:pt>
                <c:pt idx="53">
                  <c:v>117.72264657898631</c:v>
                </c:pt>
                <c:pt idx="54">
                  <c:v>117.15116842099039</c:v>
                </c:pt>
                <c:pt idx="55">
                  <c:v>116.59062793898283</c:v>
                </c:pt>
                <c:pt idx="56">
                  <c:v>116.04066396966495</c:v>
                </c:pt>
                <c:pt idx="57">
                  <c:v>115.50093214883725</c:v>
                </c:pt>
                <c:pt idx="58">
                  <c:v>114.97110390956057</c:v>
                </c:pt>
                <c:pt idx="59">
                  <c:v>114.450865552853</c:v>
                </c:pt>
                <c:pt idx="60">
                  <c:v>113.93991738477023</c:v>
                </c:pt>
                <c:pt idx="61">
                  <c:v>113.437972914312</c:v>
                </c:pt>
                <c:pt idx="62">
                  <c:v>112.94475810713026</c:v>
                </c:pt>
                <c:pt idx="63">
                  <c:v>112.46001069048755</c:v>
                </c:pt>
                <c:pt idx="64">
                  <c:v>111.98347950533974</c:v>
                </c:pt>
                <c:pt idx="65">
                  <c:v>111.51492390179664</c:v>
                </c:pt>
                <c:pt idx="66">
                  <c:v>111.05411317455405</c:v>
                </c:pt>
                <c:pt idx="67">
                  <c:v>110.60082603519785</c:v>
                </c:pt>
                <c:pt idx="68">
                  <c:v>110.15485011855486</c:v>
                </c:pt>
                <c:pt idx="69">
                  <c:v>109.71598152051259</c:v>
                </c:pt>
                <c:pt idx="70">
                  <c:v>109.28402436495459</c:v>
                </c:pt>
                <c:pt idx="71">
                  <c:v>108.8587903976583</c:v>
                </c:pt>
                <c:pt idx="72">
                  <c:v>108.44009860518474</c:v>
                </c:pt>
                <c:pt idx="73">
                  <c:v>108.02777485695513</c:v>
                </c:pt>
                <c:pt idx="74">
                  <c:v>107.62165156885726</c:v>
                </c:pt>
                <c:pt idx="75">
                  <c:v>107.22156738686179</c:v>
                </c:pt>
                <c:pt idx="76">
                  <c:v>106.82736688924975</c:v>
                </c:pt>
                <c:pt idx="77">
                  <c:v>106.43890030616602</c:v>
                </c:pt>
                <c:pt idx="78">
                  <c:v>106.05602325531414</c:v>
                </c:pt>
                <c:pt idx="79">
                  <c:v>105.67859649270132</c:v>
                </c:pt>
                <c:pt idx="80">
                  <c:v>105.30648567742621</c:v>
                </c:pt>
                <c:pt idx="81">
                  <c:v>104.93956114958057</c:v>
                </c:pt>
                <c:pt idx="82">
                  <c:v>104.57769772040463</c:v>
                </c:pt>
                <c:pt idx="83">
                  <c:v>104.2207744739023</c:v>
                </c:pt>
                <c:pt idx="84">
                  <c:v>103.86867457918008</c:v>
                </c:pt>
                <c:pt idx="85">
                  <c:v>103.52128511282862</c:v>
                </c:pt>
              </c:numCache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crossBetween val="midCat"/>
        <c:dispUnits/>
        <c:majorUnit val="2"/>
        <c:minorUnit val="1"/>
      </c:valAx>
      <c:valAx>
        <c:axId val="2238665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crossBetween val="midCat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¼-mile mph vs bhp / wgt</a:t>
            </a:r>
          </a:p>
        </c:rich>
      </c:tx>
      <c:layout>
        <c:manualLayout>
          <c:xMode val="factor"/>
          <c:yMode val="factor"/>
          <c:x val="-0.25525"/>
          <c:y val="0.1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65"/>
          <c:w val="0.4302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Data!$J$7:$J$168</c:f>
              <c:numCache>
                <c:ptCount val="162"/>
                <c:pt idx="0">
                  <c:v>0.2569593147751606</c:v>
                </c:pt>
                <c:pt idx="1">
                  <c:v>0.45454545454545453</c:v>
                </c:pt>
                <c:pt idx="2">
                  <c:v>0.18950437317784258</c:v>
                </c:pt>
                <c:pt idx="3">
                  <c:v>0.16914285714285715</c:v>
                </c:pt>
                <c:pt idx="4">
                  <c:v>0.1791530944625407</c:v>
                </c:pt>
                <c:pt idx="5">
                  <c:v>0.23809523809523808</c:v>
                </c:pt>
                <c:pt idx="6">
                  <c:v>0.1673758865248227</c:v>
                </c:pt>
                <c:pt idx="7">
                  <c:v>0.20625</c:v>
                </c:pt>
                <c:pt idx="8">
                  <c:v>0.15197044334975368</c:v>
                </c:pt>
                <c:pt idx="9">
                  <c:v>0.14417910447761195</c:v>
                </c:pt>
                <c:pt idx="10">
                  <c:v>0.27548209366391185</c:v>
                </c:pt>
                <c:pt idx="11">
                  <c:v>0.14925373134328357</c:v>
                </c:pt>
                <c:pt idx="12">
                  <c:v>0.13531157270029673</c:v>
                </c:pt>
                <c:pt idx="13">
                  <c:v>0.13744075829383887</c:v>
                </c:pt>
                <c:pt idx="14">
                  <c:v>0.13959390862944163</c:v>
                </c:pt>
                <c:pt idx="15">
                  <c:v>0.162754303599374</c:v>
                </c:pt>
                <c:pt idx="16">
                  <c:v>0.21052631578947367</c:v>
                </c:pt>
                <c:pt idx="17">
                  <c:v>0.14545454545454545</c:v>
                </c:pt>
                <c:pt idx="18">
                  <c:v>0.1392757660167131</c:v>
                </c:pt>
                <c:pt idx="19">
                  <c:v>0.10142857142857142</c:v>
                </c:pt>
                <c:pt idx="20">
                  <c:v>0.16870503597122302</c:v>
                </c:pt>
                <c:pt idx="21">
                  <c:v>0.1276955602536998</c:v>
                </c:pt>
                <c:pt idx="22">
                  <c:v>0.14906490649064907</c:v>
                </c:pt>
                <c:pt idx="23">
                  <c:v>0.12897196261682242</c:v>
                </c:pt>
                <c:pt idx="24">
                  <c:v>0.11277173913043478</c:v>
                </c:pt>
                <c:pt idx="25">
                  <c:v>0.2290909090909091</c:v>
                </c:pt>
                <c:pt idx="26">
                  <c:v>0.1392757660167131</c:v>
                </c:pt>
                <c:pt idx="27">
                  <c:v>0.1065909090909091</c:v>
                </c:pt>
                <c:pt idx="28">
                  <c:v>0.13850415512465375</c:v>
                </c:pt>
                <c:pt idx="29">
                  <c:v>0.1270718232044199</c:v>
                </c:pt>
                <c:pt idx="30">
                  <c:v>0.1278772378516624</c:v>
                </c:pt>
                <c:pt idx="31">
                  <c:v>0.12569832402234637</c:v>
                </c:pt>
                <c:pt idx="32">
                  <c:v>0.11054421768707483</c:v>
                </c:pt>
                <c:pt idx="33">
                  <c:v>0.10526315789473684</c:v>
                </c:pt>
                <c:pt idx="34">
                  <c:v>0.11928251121076233</c:v>
                </c:pt>
                <c:pt idx="35">
                  <c:v>0.12771084337349398</c:v>
                </c:pt>
                <c:pt idx="36">
                  <c:v>0.11613876319758673</c:v>
                </c:pt>
                <c:pt idx="37">
                  <c:v>0.09761273209549072</c:v>
                </c:pt>
                <c:pt idx="38">
                  <c:v>0.1056338028169014</c:v>
                </c:pt>
                <c:pt idx="39">
                  <c:v>0.08796296296296297</c:v>
                </c:pt>
                <c:pt idx="40">
                  <c:v>0.12356687898089172</c:v>
                </c:pt>
                <c:pt idx="41">
                  <c:v>0.12198795180722892</c:v>
                </c:pt>
                <c:pt idx="42">
                  <c:v>0.09488243430152143</c:v>
                </c:pt>
                <c:pt idx="43">
                  <c:v>0.1419753086419753</c:v>
                </c:pt>
                <c:pt idx="44">
                  <c:v>0.1010498687664042</c:v>
                </c:pt>
                <c:pt idx="45">
                  <c:v>0.11837821840781296</c:v>
                </c:pt>
                <c:pt idx="46">
                  <c:v>0.11029411764705882</c:v>
                </c:pt>
                <c:pt idx="47">
                  <c:v>0.1005089058524173</c:v>
                </c:pt>
                <c:pt idx="48">
                  <c:v>0.09609756097560976</c:v>
                </c:pt>
                <c:pt idx="49">
                  <c:v>0.10093622001170276</c:v>
                </c:pt>
                <c:pt idx="50">
                  <c:v>0.0925</c:v>
                </c:pt>
                <c:pt idx="51">
                  <c:v>0.07877906976744187</c:v>
                </c:pt>
                <c:pt idx="52">
                  <c:v>0.09788654060066741</c:v>
                </c:pt>
                <c:pt idx="53">
                  <c:v>0.0963718820861678</c:v>
                </c:pt>
                <c:pt idx="54">
                  <c:v>0.12356687898089172</c:v>
                </c:pt>
                <c:pt idx="55">
                  <c:v>0.1015625</c:v>
                </c:pt>
                <c:pt idx="56">
                  <c:v>0.08645533141210375</c:v>
                </c:pt>
                <c:pt idx="57">
                  <c:v>0.09370424597364568</c:v>
                </c:pt>
                <c:pt idx="58">
                  <c:v>0.10204081632653061</c:v>
                </c:pt>
                <c:pt idx="59">
                  <c:v>0.097799511002445</c:v>
                </c:pt>
                <c:pt idx="60">
                  <c:v>0.08787878787878788</c:v>
                </c:pt>
                <c:pt idx="61">
                  <c:v>0.08879363135333741</c:v>
                </c:pt>
                <c:pt idx="62">
                  <c:v>0.09173553719008265</c:v>
                </c:pt>
                <c:pt idx="63">
                  <c:v>0.10028735632183908</c:v>
                </c:pt>
                <c:pt idx="64">
                  <c:v>0.09498680738786279</c:v>
                </c:pt>
                <c:pt idx="65">
                  <c:v>0.09064935064935065</c:v>
                </c:pt>
                <c:pt idx="66">
                  <c:v>0.09375</c:v>
                </c:pt>
                <c:pt idx="67">
                  <c:v>0.0962406015037594</c:v>
                </c:pt>
                <c:pt idx="68">
                  <c:v>0.045327754532775454</c:v>
                </c:pt>
                <c:pt idx="69">
                  <c:v>0.08294117647058824</c:v>
                </c:pt>
                <c:pt idx="70">
                  <c:v>0.07289473684210526</c:v>
                </c:pt>
                <c:pt idx="71">
                  <c:v>0.10181818181818182</c:v>
                </c:pt>
                <c:pt idx="72">
                  <c:v>0.09133489461358314</c:v>
                </c:pt>
                <c:pt idx="73">
                  <c:v>0.10011607661056297</c:v>
                </c:pt>
                <c:pt idx="74">
                  <c:v>0.08260869565217391</c:v>
                </c:pt>
                <c:pt idx="75">
                  <c:v>0.08636977058029689</c:v>
                </c:pt>
                <c:pt idx="76">
                  <c:v>0.0880952380952381</c:v>
                </c:pt>
                <c:pt idx="77">
                  <c:v>0.07900943396226415</c:v>
                </c:pt>
                <c:pt idx="78">
                  <c:v>0.08816120906801007</c:v>
                </c:pt>
                <c:pt idx="79">
                  <c:v>0.0881578947368421</c:v>
                </c:pt>
                <c:pt idx="80">
                  <c:v>0.0838142346798571</c:v>
                </c:pt>
                <c:pt idx="81">
                  <c:v>0.08344733242134063</c:v>
                </c:pt>
                <c:pt idx="82">
                  <c:v>0.08292682926829269</c:v>
                </c:pt>
                <c:pt idx="83">
                  <c:v>0.07105882352941177</c:v>
                </c:pt>
                <c:pt idx="84">
                  <c:v>0.07339449541284404</c:v>
                </c:pt>
                <c:pt idx="85">
                  <c:v>0.0802675585284281</c:v>
                </c:pt>
                <c:pt idx="86">
                  <c:v>0.06797583081570997</c:v>
                </c:pt>
                <c:pt idx="87">
                  <c:v>0.0827972027972028</c:v>
                </c:pt>
                <c:pt idx="88">
                  <c:v>0.07763975155279502</c:v>
                </c:pt>
                <c:pt idx="89">
                  <c:v>0.0893854748603352</c:v>
                </c:pt>
                <c:pt idx="90">
                  <c:v>0.082687338501292</c:v>
                </c:pt>
                <c:pt idx="91">
                  <c:v>0.07425742574257425</c:v>
                </c:pt>
                <c:pt idx="92">
                  <c:v>0.08128016256032512</c:v>
                </c:pt>
                <c:pt idx="93">
                  <c:v>0.08128016256032512</c:v>
                </c:pt>
                <c:pt idx="94">
                  <c:v>0.08365331870543061</c:v>
                </c:pt>
                <c:pt idx="95">
                  <c:v>0.06894977168949772</c:v>
                </c:pt>
                <c:pt idx="96">
                  <c:v>0.07443820224719101</c:v>
                </c:pt>
                <c:pt idx="97">
                  <c:v>0.06976127320954907</c:v>
                </c:pt>
                <c:pt idx="98">
                  <c:v>0.08294805548001088</c:v>
                </c:pt>
                <c:pt idx="99">
                  <c:v>0.09576547231270359</c:v>
                </c:pt>
                <c:pt idx="100">
                  <c:v>0.0743321718931475</c:v>
                </c:pt>
                <c:pt idx="101">
                  <c:v>0.07825370675453047</c:v>
                </c:pt>
                <c:pt idx="102">
                  <c:v>0.07023255813953488</c:v>
                </c:pt>
                <c:pt idx="103">
                  <c:v>0.07111111111111111</c:v>
                </c:pt>
                <c:pt idx="104">
                  <c:v>0.07417974322396577</c:v>
                </c:pt>
                <c:pt idx="105">
                  <c:v>0.07114252061248527</c:v>
                </c:pt>
                <c:pt idx="106">
                  <c:v>0.07405541561712846</c:v>
                </c:pt>
                <c:pt idx="107">
                  <c:v>0.0635593220338983</c:v>
                </c:pt>
                <c:pt idx="108">
                  <c:v>0.06802030456852792</c:v>
                </c:pt>
                <c:pt idx="109">
                  <c:v>0.06651224354731966</c:v>
                </c:pt>
                <c:pt idx="110">
                  <c:v>0.07084468664850137</c:v>
                </c:pt>
                <c:pt idx="111">
                  <c:v>0.06466876971608833</c:v>
                </c:pt>
                <c:pt idx="112">
                  <c:v>0.06967213114754098</c:v>
                </c:pt>
                <c:pt idx="113">
                  <c:v>0.06900212314225053</c:v>
                </c:pt>
                <c:pt idx="114">
                  <c:v>0.0736196319018405</c:v>
                </c:pt>
                <c:pt idx="115">
                  <c:v>0.06884681583476764</c:v>
                </c:pt>
                <c:pt idx="116">
                  <c:v>0.06845238095238096</c:v>
                </c:pt>
                <c:pt idx="117">
                  <c:v>0.0754226267880364</c:v>
                </c:pt>
                <c:pt idx="118">
                  <c:v>0.07173913043478261</c:v>
                </c:pt>
                <c:pt idx="119">
                  <c:v>0.07174688057040998</c:v>
                </c:pt>
                <c:pt idx="120">
                  <c:v>0.06933333333333333</c:v>
                </c:pt>
                <c:pt idx="121">
                  <c:v>0.06208935611038108</c:v>
                </c:pt>
                <c:pt idx="122">
                  <c:v>0.0645557946510913</c:v>
                </c:pt>
                <c:pt idx="123">
                  <c:v>0.062326869806094184</c:v>
                </c:pt>
                <c:pt idx="124">
                  <c:v>0.0634469696969697</c:v>
                </c:pt>
                <c:pt idx="125">
                  <c:v>0.0648854961832061</c:v>
                </c:pt>
                <c:pt idx="126">
                  <c:v>0.07130563068600934</c:v>
                </c:pt>
                <c:pt idx="127">
                  <c:v>0.05736434108527132</c:v>
                </c:pt>
                <c:pt idx="128">
                  <c:v>0.0673854447439353</c:v>
                </c:pt>
                <c:pt idx="129">
                  <c:v>0.060789473684210525</c:v>
                </c:pt>
                <c:pt idx="130">
                  <c:v>0.07042253521126761</c:v>
                </c:pt>
                <c:pt idx="131">
                  <c:v>0.06907894736842106</c:v>
                </c:pt>
                <c:pt idx="132">
                  <c:v>0.06490384615384616</c:v>
                </c:pt>
                <c:pt idx="133">
                  <c:v>0.06589259796806966</c:v>
                </c:pt>
                <c:pt idx="134">
                  <c:v>0.06565509191712868</c:v>
                </c:pt>
                <c:pt idx="135">
                  <c:v>0.058423913043478264</c:v>
                </c:pt>
                <c:pt idx="136">
                  <c:v>0.05944055944055944</c:v>
                </c:pt>
                <c:pt idx="137">
                  <c:v>0.059722222222222225</c:v>
                </c:pt>
                <c:pt idx="138">
                  <c:v>0.06842105263157895</c:v>
                </c:pt>
                <c:pt idx="139">
                  <c:v>0.057291666666666664</c:v>
                </c:pt>
                <c:pt idx="140">
                  <c:v>0.07021966150522146</c:v>
                </c:pt>
                <c:pt idx="141">
                  <c:v>0.056555269922879174</c:v>
                </c:pt>
                <c:pt idx="142">
                  <c:v>0.07016393442622951</c:v>
                </c:pt>
                <c:pt idx="143">
                  <c:v>0.0625</c:v>
                </c:pt>
                <c:pt idx="144">
                  <c:v>0.05862646566164154</c:v>
                </c:pt>
                <c:pt idx="145">
                  <c:v>0.0563265306122449</c:v>
                </c:pt>
                <c:pt idx="146">
                  <c:v>0.051118210862619806</c:v>
                </c:pt>
                <c:pt idx="147">
                  <c:v>0.057724957555178265</c:v>
                </c:pt>
                <c:pt idx="148">
                  <c:v>0.05509325681492109</c:v>
                </c:pt>
                <c:pt idx="149">
                  <c:v>0.05929543076386467</c:v>
                </c:pt>
                <c:pt idx="150">
                  <c:v>0.054514480408858604</c:v>
                </c:pt>
                <c:pt idx="151">
                  <c:v>0.055692307692307694</c:v>
                </c:pt>
                <c:pt idx="152">
                  <c:v>0.060092449922958396</c:v>
                </c:pt>
                <c:pt idx="153">
                  <c:v>0.05670103092783505</c:v>
                </c:pt>
                <c:pt idx="154">
                  <c:v>0.049766718506998445</c:v>
                </c:pt>
                <c:pt idx="155">
                  <c:v>0.05298398835516739</c:v>
                </c:pt>
                <c:pt idx="156">
                  <c:v>0.05783582089552239</c:v>
                </c:pt>
                <c:pt idx="157">
                  <c:v>0.04572564612326044</c:v>
                </c:pt>
                <c:pt idx="158">
                  <c:v>0.050216450216450215</c:v>
                </c:pt>
                <c:pt idx="159">
                  <c:v>0.05334937825912555</c:v>
                </c:pt>
                <c:pt idx="160">
                  <c:v>0.05062050947093403</c:v>
                </c:pt>
                <c:pt idx="161">
                  <c:v>0.05062050947093403</c:v>
                </c:pt>
              </c:numCache>
            </c:numRef>
          </c:xVal>
          <c:yVal>
            <c:numRef>
              <c:f>Data!$N$7:$N$168</c:f>
              <c:numCache>
                <c:ptCount val="162"/>
                <c:pt idx="0">
                  <c:v>148</c:v>
                </c:pt>
                <c:pt idx="1">
                  <c:v>161.4</c:v>
                </c:pt>
                <c:pt idx="2">
                  <c:v>133</c:v>
                </c:pt>
                <c:pt idx="3">
                  <c:v>125.3</c:v>
                </c:pt>
                <c:pt idx="4">
                  <c:v>119.9</c:v>
                </c:pt>
                <c:pt idx="5">
                  <c:v>138.7</c:v>
                </c:pt>
                <c:pt idx="6">
                  <c:v>126.5</c:v>
                </c:pt>
                <c:pt idx="7">
                  <c:v>125</c:v>
                </c:pt>
                <c:pt idx="8">
                  <c:v>126.1</c:v>
                </c:pt>
                <c:pt idx="9">
                  <c:v>120.1</c:v>
                </c:pt>
                <c:pt idx="10">
                  <c:v>145.5</c:v>
                </c:pt>
                <c:pt idx="11">
                  <c:v>121.8</c:v>
                </c:pt>
                <c:pt idx="12">
                  <c:v>120.6</c:v>
                </c:pt>
                <c:pt idx="13">
                  <c:v>121</c:v>
                </c:pt>
                <c:pt idx="14">
                  <c:v>119.8</c:v>
                </c:pt>
                <c:pt idx="15">
                  <c:v>122.9</c:v>
                </c:pt>
                <c:pt idx="16">
                  <c:v>135.2</c:v>
                </c:pt>
                <c:pt idx="17">
                  <c:v>122.7</c:v>
                </c:pt>
                <c:pt idx="18">
                  <c:v>121.6</c:v>
                </c:pt>
                <c:pt idx="19">
                  <c:v>114.8</c:v>
                </c:pt>
                <c:pt idx="20">
                  <c:v>128.2</c:v>
                </c:pt>
                <c:pt idx="21">
                  <c:v>122.8</c:v>
                </c:pt>
                <c:pt idx="22">
                  <c:v>117.2</c:v>
                </c:pt>
                <c:pt idx="23">
                  <c:v>116.9</c:v>
                </c:pt>
                <c:pt idx="24">
                  <c:v>115.6</c:v>
                </c:pt>
                <c:pt idx="25">
                  <c:v>134.3</c:v>
                </c:pt>
                <c:pt idx="26">
                  <c:v>119.6</c:v>
                </c:pt>
                <c:pt idx="27">
                  <c:v>116.4</c:v>
                </c:pt>
                <c:pt idx="28">
                  <c:v>116.8</c:v>
                </c:pt>
                <c:pt idx="29">
                  <c:v>114.4</c:v>
                </c:pt>
                <c:pt idx="30">
                  <c:v>116.2</c:v>
                </c:pt>
                <c:pt idx="31">
                  <c:v>116.2</c:v>
                </c:pt>
                <c:pt idx="32">
                  <c:v>108.8</c:v>
                </c:pt>
                <c:pt idx="33">
                  <c:v>106.5</c:v>
                </c:pt>
                <c:pt idx="34">
                  <c:v>115.4</c:v>
                </c:pt>
                <c:pt idx="35">
                  <c:v>115</c:v>
                </c:pt>
                <c:pt idx="36">
                  <c:v>110.5</c:v>
                </c:pt>
                <c:pt idx="37">
                  <c:v>106.7</c:v>
                </c:pt>
                <c:pt idx="38">
                  <c:v>106.3</c:v>
                </c:pt>
                <c:pt idx="39">
                  <c:v>103.1</c:v>
                </c:pt>
                <c:pt idx="40">
                  <c:v>113</c:v>
                </c:pt>
                <c:pt idx="41">
                  <c:v>111</c:v>
                </c:pt>
                <c:pt idx="42">
                  <c:v>106.8</c:v>
                </c:pt>
                <c:pt idx="43">
                  <c:v>120.6</c:v>
                </c:pt>
                <c:pt idx="44">
                  <c:v>109.1</c:v>
                </c:pt>
                <c:pt idx="45">
                  <c:v>108.9</c:v>
                </c:pt>
                <c:pt idx="46">
                  <c:v>110</c:v>
                </c:pt>
                <c:pt idx="47">
                  <c:v>109.2</c:v>
                </c:pt>
                <c:pt idx="48">
                  <c:v>108.5</c:v>
                </c:pt>
                <c:pt idx="49">
                  <c:v>108</c:v>
                </c:pt>
                <c:pt idx="50">
                  <c:v>105.6</c:v>
                </c:pt>
                <c:pt idx="51">
                  <c:v>103</c:v>
                </c:pt>
                <c:pt idx="52">
                  <c:v>110</c:v>
                </c:pt>
                <c:pt idx="53">
                  <c:v>108.2</c:v>
                </c:pt>
                <c:pt idx="54">
                  <c:v>111.8</c:v>
                </c:pt>
                <c:pt idx="55">
                  <c:v>108.1</c:v>
                </c:pt>
                <c:pt idx="56">
                  <c:v>103</c:v>
                </c:pt>
                <c:pt idx="57">
                  <c:v>105.1</c:v>
                </c:pt>
                <c:pt idx="58">
                  <c:v>101.1</c:v>
                </c:pt>
                <c:pt idx="59">
                  <c:v>109</c:v>
                </c:pt>
                <c:pt idx="60">
                  <c:v>105.9</c:v>
                </c:pt>
                <c:pt idx="61">
                  <c:v>108</c:v>
                </c:pt>
                <c:pt idx="62">
                  <c:v>105.8</c:v>
                </c:pt>
                <c:pt idx="63">
                  <c:v>105.2</c:v>
                </c:pt>
                <c:pt idx="64">
                  <c:v>107</c:v>
                </c:pt>
                <c:pt idx="65">
                  <c:v>105.4</c:v>
                </c:pt>
                <c:pt idx="66">
                  <c:v>103.4</c:v>
                </c:pt>
                <c:pt idx="67">
                  <c:v>103.5</c:v>
                </c:pt>
                <c:pt idx="68">
                  <c:v>104</c:v>
                </c:pt>
                <c:pt idx="69">
                  <c:v>103.5</c:v>
                </c:pt>
                <c:pt idx="70">
                  <c:v>103.5</c:v>
                </c:pt>
                <c:pt idx="71">
                  <c:v>103.3</c:v>
                </c:pt>
                <c:pt idx="72">
                  <c:v>102.7</c:v>
                </c:pt>
                <c:pt idx="73">
                  <c:v>102.1</c:v>
                </c:pt>
                <c:pt idx="74">
                  <c:v>105.6</c:v>
                </c:pt>
                <c:pt idx="75">
                  <c:v>105</c:v>
                </c:pt>
                <c:pt idx="76">
                  <c:v>104.4</c:v>
                </c:pt>
                <c:pt idx="77">
                  <c:v>101.6</c:v>
                </c:pt>
                <c:pt idx="78">
                  <c:v>103.8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101.2</c:v>
                </c:pt>
                <c:pt idx="83">
                  <c:v>100.9</c:v>
                </c:pt>
                <c:pt idx="84">
                  <c:v>99.5</c:v>
                </c:pt>
                <c:pt idx="85">
                  <c:v>99.6</c:v>
                </c:pt>
                <c:pt idx="86">
                  <c:v>98.8</c:v>
                </c:pt>
                <c:pt idx="87">
                  <c:v>102</c:v>
                </c:pt>
                <c:pt idx="88">
                  <c:v>100.5</c:v>
                </c:pt>
                <c:pt idx="89">
                  <c:v>99.7</c:v>
                </c:pt>
                <c:pt idx="90">
                  <c:v>101.9</c:v>
                </c:pt>
                <c:pt idx="91">
                  <c:v>99.5</c:v>
                </c:pt>
                <c:pt idx="92">
                  <c:v>99</c:v>
                </c:pt>
                <c:pt idx="93">
                  <c:v>99</c:v>
                </c:pt>
                <c:pt idx="94">
                  <c:v>100.3</c:v>
                </c:pt>
                <c:pt idx="95">
                  <c:v>98.9</c:v>
                </c:pt>
                <c:pt idx="96">
                  <c:v>98.9</c:v>
                </c:pt>
                <c:pt idx="97">
                  <c:v>101</c:v>
                </c:pt>
                <c:pt idx="98">
                  <c:v>97</c:v>
                </c:pt>
                <c:pt idx="99">
                  <c:v>92.2</c:v>
                </c:pt>
                <c:pt idx="100">
                  <c:v>97.5</c:v>
                </c:pt>
                <c:pt idx="101">
                  <c:v>96.6</c:v>
                </c:pt>
                <c:pt idx="102">
                  <c:v>99.9</c:v>
                </c:pt>
                <c:pt idx="103">
                  <c:v>97.8</c:v>
                </c:pt>
                <c:pt idx="104">
                  <c:v>96.4</c:v>
                </c:pt>
                <c:pt idx="105">
                  <c:v>98.4</c:v>
                </c:pt>
                <c:pt idx="106">
                  <c:v>97.9</c:v>
                </c:pt>
                <c:pt idx="107">
                  <c:v>96.3</c:v>
                </c:pt>
                <c:pt idx="108">
                  <c:v>93.2</c:v>
                </c:pt>
                <c:pt idx="109">
                  <c:v>93.2</c:v>
                </c:pt>
                <c:pt idx="110">
                  <c:v>95.2</c:v>
                </c:pt>
                <c:pt idx="111">
                  <c:v>96.8</c:v>
                </c:pt>
                <c:pt idx="112">
                  <c:v>94.1</c:v>
                </c:pt>
                <c:pt idx="113">
                  <c:v>96.9</c:v>
                </c:pt>
                <c:pt idx="114">
                  <c:v>95</c:v>
                </c:pt>
                <c:pt idx="115">
                  <c:v>95.4</c:v>
                </c:pt>
                <c:pt idx="116">
                  <c:v>93.2</c:v>
                </c:pt>
                <c:pt idx="117">
                  <c:v>97</c:v>
                </c:pt>
                <c:pt idx="118">
                  <c:v>97.8</c:v>
                </c:pt>
                <c:pt idx="119">
                  <c:v>97.4</c:v>
                </c:pt>
                <c:pt idx="120">
                  <c:v>95.6</c:v>
                </c:pt>
                <c:pt idx="121">
                  <c:v>93.2</c:v>
                </c:pt>
                <c:pt idx="122">
                  <c:v>94.1</c:v>
                </c:pt>
                <c:pt idx="123">
                  <c:v>93.1</c:v>
                </c:pt>
                <c:pt idx="124">
                  <c:v>95.4</c:v>
                </c:pt>
                <c:pt idx="125">
                  <c:v>91.9</c:v>
                </c:pt>
                <c:pt idx="126">
                  <c:v>94.2</c:v>
                </c:pt>
                <c:pt idx="127">
                  <c:v>92.3</c:v>
                </c:pt>
                <c:pt idx="128">
                  <c:v>94.4</c:v>
                </c:pt>
                <c:pt idx="129">
                  <c:v>91.4</c:v>
                </c:pt>
                <c:pt idx="130">
                  <c:v>95.1</c:v>
                </c:pt>
                <c:pt idx="131">
                  <c:v>94.9</c:v>
                </c:pt>
                <c:pt idx="132">
                  <c:v>94</c:v>
                </c:pt>
                <c:pt idx="133">
                  <c:v>91.8</c:v>
                </c:pt>
                <c:pt idx="134">
                  <c:v>91.7</c:v>
                </c:pt>
                <c:pt idx="135">
                  <c:v>91.7</c:v>
                </c:pt>
                <c:pt idx="136">
                  <c:v>93.8</c:v>
                </c:pt>
                <c:pt idx="137">
                  <c:v>90.5</c:v>
                </c:pt>
                <c:pt idx="138">
                  <c:v>95</c:v>
                </c:pt>
                <c:pt idx="139">
                  <c:v>91.5</c:v>
                </c:pt>
                <c:pt idx="140">
                  <c:v>90.7</c:v>
                </c:pt>
                <c:pt idx="141">
                  <c:v>91.2</c:v>
                </c:pt>
                <c:pt idx="142">
                  <c:v>87.5</c:v>
                </c:pt>
                <c:pt idx="143">
                  <c:v>93</c:v>
                </c:pt>
                <c:pt idx="144">
                  <c:v>90.3</c:v>
                </c:pt>
                <c:pt idx="145">
                  <c:v>88.4</c:v>
                </c:pt>
                <c:pt idx="146">
                  <c:v>89.9</c:v>
                </c:pt>
                <c:pt idx="147">
                  <c:v>88.9</c:v>
                </c:pt>
                <c:pt idx="148">
                  <c:v>88.9</c:v>
                </c:pt>
                <c:pt idx="149">
                  <c:v>90</c:v>
                </c:pt>
                <c:pt idx="150">
                  <c:v>87.8</c:v>
                </c:pt>
                <c:pt idx="151">
                  <c:v>87.6</c:v>
                </c:pt>
                <c:pt idx="152">
                  <c:v>89.7</c:v>
                </c:pt>
                <c:pt idx="153">
                  <c:v>88.6</c:v>
                </c:pt>
                <c:pt idx="154">
                  <c:v>86.5</c:v>
                </c:pt>
                <c:pt idx="155">
                  <c:v>86.6</c:v>
                </c:pt>
                <c:pt idx="156">
                  <c:v>85.6</c:v>
                </c:pt>
                <c:pt idx="157">
                  <c:v>83.5</c:v>
                </c:pt>
                <c:pt idx="158">
                  <c:v>85.2</c:v>
                </c:pt>
                <c:pt idx="159">
                  <c:v>83</c:v>
                </c:pt>
                <c:pt idx="160">
                  <c:v>84.6</c:v>
                </c:pt>
                <c:pt idx="161">
                  <c:v>84.6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Data!$D$173:$D$258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Data!$C$173:$C$258</c:f>
              <c:numCache>
                <c:ptCount val="86"/>
                <c:pt idx="0">
                  <c:v>162.24653819864267</c:v>
                </c:pt>
                <c:pt idx="1">
                  <c:v>158.7934305714177</c:v>
                </c:pt>
                <c:pt idx="2">
                  <c:v>155.61670607284478</c:v>
                </c:pt>
                <c:pt idx="3">
                  <c:v>152.6798380062376</c:v>
                </c:pt>
                <c:pt idx="4">
                  <c:v>149.95282727237696</c:v>
                </c:pt>
                <c:pt idx="5">
                  <c:v>147.41076283838134</c:v>
                </c:pt>
                <c:pt idx="6">
                  <c:v>145.03275405310964</c:v>
                </c:pt>
                <c:pt idx="7">
                  <c:v>142.8011260037286</c:v>
                </c:pt>
                <c:pt idx="8">
                  <c:v>140.70080434819332</c:v>
                </c:pt>
                <c:pt idx="9">
                  <c:v>138.71883887583778</c:v>
                </c:pt>
                <c:pt idx="10">
                  <c:v>136.84403014909626</c:v>
                </c:pt>
                <c:pt idx="11">
                  <c:v>135.06663377266764</c:v>
                </c:pt>
                <c:pt idx="12">
                  <c:v>133.37812384153213</c:v>
                </c:pt>
                <c:pt idx="13">
                  <c:v>131.7710020126586</c:v>
                </c:pt>
                <c:pt idx="14">
                  <c:v>130.23864211509758</c:v>
                </c:pt>
                <c:pt idx="15">
                  <c:v>128.77516270765955</c:v>
                </c:pt>
                <c:pt idx="16">
                  <c:v>127.37532180959228</c:v>
                </c:pt>
                <c:pt idx="17">
                  <c:v>126.03442936764505</c:v>
                </c:pt>
                <c:pt idx="18">
                  <c:v>124.74827401937259</c:v>
                </c:pt>
                <c:pt idx="19">
                  <c:v>123.5130614622153</c:v>
                </c:pt>
                <c:pt idx="20">
                  <c:v>122.32536230727564</c:v>
                </c:pt>
                <c:pt idx="21">
                  <c:v>121.1820677329979</c:v>
                </c:pt>
                <c:pt idx="22">
                  <c:v>120.08035159104726</c:v>
                </c:pt>
                <c:pt idx="23">
                  <c:v>119.01763787916344</c:v>
                </c:pt>
                <c:pt idx="24">
                  <c:v>117.99157270165395</c:v>
                </c:pt>
                <c:pt idx="25">
                  <c:v>117.000000000811</c:v>
                </c:pt>
                <c:pt idx="26">
                  <c:v>116.04094047181934</c:v>
                </c:pt>
                <c:pt idx="27">
                  <c:v>115.11257317714167</c:v>
                </c:pt>
                <c:pt idx="28">
                  <c:v>114.21321945958037</c:v>
                </c:pt>
                <c:pt idx="29">
                  <c:v>113.34132882054294</c:v>
                </c:pt>
                <c:pt idx="30">
                  <c:v>112.49546648480177</c:v>
                </c:pt>
                <c:pt idx="31">
                  <c:v>111.67430241780497</c:v>
                </c:pt>
                <c:pt idx="32">
                  <c:v>110.87660159836733</c:v>
                </c:pt>
                <c:pt idx="33">
                  <c:v>110.10121537991041</c:v>
                </c:pt>
                <c:pt idx="34">
                  <c:v>109.34707379856476</c:v>
                </c:pt>
                <c:pt idx="35">
                  <c:v>108.61317870737268</c:v>
                </c:pt>
                <c:pt idx="36">
                  <c:v>107.89859763331093</c:v>
                </c:pt>
                <c:pt idx="37">
                  <c:v>107.20245826851577</c:v>
                </c:pt>
                <c:pt idx="38">
                  <c:v>106.52394351943292</c:v>
                </c:pt>
                <c:pt idx="39">
                  <c:v>105.86228704804104</c:v>
                </c:pt>
                <c:pt idx="40">
                  <c:v>105.21676924813154</c:v>
                </c:pt>
                <c:pt idx="41">
                  <c:v>104.58671360714067</c:v>
                </c:pt>
                <c:pt idx="42">
                  <c:v>103.97148341043665</c:v>
                </c:pt>
                <c:pt idx="43">
                  <c:v>103.37047875044672</c:v>
                </c:pt>
                <c:pt idx="44">
                  <c:v>102.78313380771057</c:v>
                </c:pt>
                <c:pt idx="45">
                  <c:v>102.20891437499357</c:v>
                </c:pt>
                <c:pt idx="46">
                  <c:v>101.6473155990819</c:v>
                </c:pt>
                <c:pt idx="47">
                  <c:v>101.09785991790096</c:v>
                </c:pt>
                <c:pt idx="48">
                  <c:v>100.56009517321453</c:v>
                </c:pt>
                <c:pt idx="49">
                  <c:v>100.03359288143689</c:v>
                </c:pt>
                <c:pt idx="50">
                  <c:v>99.51794664707057</c:v>
                </c:pt>
                <c:pt idx="51">
                  <c:v>99.01277070501341</c:v>
                </c:pt>
                <c:pt idx="52">
                  <c:v>98.51769857949024</c:v>
                </c:pt>
                <c:pt idx="53">
                  <c:v>98.03238184869323</c:v>
                </c:pt>
                <c:pt idx="54">
                  <c:v>97.55648900537989</c:v>
                </c:pt>
                <c:pt idx="55">
                  <c:v>97.08970440470456</c:v>
                </c:pt>
                <c:pt idx="56">
                  <c:v>96.63172729146476</c:v>
                </c:pt>
                <c:pt idx="57">
                  <c:v>96.18227089974347</c:v>
                </c:pt>
                <c:pt idx="58">
                  <c:v>95.74106161863763</c:v>
                </c:pt>
                <c:pt idx="59">
                  <c:v>95.30783821839005</c:v>
                </c:pt>
                <c:pt idx="60">
                  <c:v>94.88235113180154</c:v>
                </c:pt>
                <c:pt idx="61">
                  <c:v>94.46436178629541</c:v>
                </c:pt>
                <c:pt idx="62">
                  <c:v>94.0536419824501</c:v>
                </c:pt>
                <c:pt idx="63">
                  <c:v>93.64997331521027</c:v>
                </c:pt>
                <c:pt idx="64">
                  <c:v>93.25314663433986</c:v>
                </c:pt>
                <c:pt idx="65">
                  <c:v>92.86296154099792</c:v>
                </c:pt>
                <c:pt idx="66">
                  <c:v>92.47922591760016</c:v>
                </c:pt>
                <c:pt idx="67">
                  <c:v>92.10175548838541</c:v>
                </c:pt>
                <c:pt idx="68">
                  <c:v>91.73037340833395</c:v>
                </c:pt>
                <c:pt idx="69">
                  <c:v>91.36490987829163</c:v>
                </c:pt>
                <c:pt idx="70">
                  <c:v>91.0052017843394</c:v>
                </c:pt>
                <c:pt idx="71">
                  <c:v>90.6510923596158</c:v>
                </c:pt>
                <c:pt idx="72">
                  <c:v>90.30243086695098</c:v>
                </c:pt>
                <c:pt idx="73">
                  <c:v>89.95907230080961</c:v>
                </c:pt>
                <c:pt idx="74">
                  <c:v>89.62087710716227</c:v>
                </c:pt>
                <c:pt idx="75">
                  <c:v>89.28771092002013</c:v>
                </c:pt>
                <c:pt idx="76">
                  <c:v>88.95944431346776</c:v>
                </c:pt>
                <c:pt idx="77">
                  <c:v>88.63595256812401</c:v>
                </c:pt>
                <c:pt idx="78">
                  <c:v>88.31711545104451</c:v>
                </c:pt>
                <c:pt idx="79">
                  <c:v>88.00281700815697</c:v>
                </c:pt>
                <c:pt idx="80">
                  <c:v>87.69294536839051</c:v>
                </c:pt>
                <c:pt idx="81">
                  <c:v>87.38739255872545</c:v>
                </c:pt>
                <c:pt idx="82">
                  <c:v>87.08605432944728</c:v>
                </c:pt>
                <c:pt idx="83">
                  <c:v>86.78882998894355</c:v>
                </c:pt>
                <c:pt idx="84">
                  <c:v>86.4956222474311</c:v>
                </c:pt>
                <c:pt idx="85">
                  <c:v>86.20633706904589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Data!$D$262:$D$347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Data!$C$262:$C$347</c:f>
              <c:numCache>
                <c:ptCount val="86"/>
                <c:pt idx="0">
                  <c:v>159.47309310122998</c:v>
                </c:pt>
                <c:pt idx="1">
                  <c:v>156.07901295481227</c:v>
                </c:pt>
                <c:pt idx="2">
                  <c:v>152.95659143912093</c:v>
                </c:pt>
                <c:pt idx="3">
                  <c:v>150.0699262454472</c:v>
                </c:pt>
                <c:pt idx="4">
                  <c:v>147.38953107968675</c:v>
                </c:pt>
                <c:pt idx="5">
                  <c:v>144.89092073857995</c:v>
                </c:pt>
                <c:pt idx="6">
                  <c:v>142.5535616761334</c:v>
                </c:pt>
                <c:pt idx="7">
                  <c:v>140.36008111477597</c:v>
                </c:pt>
                <c:pt idx="8">
                  <c:v>138.29566239352334</c:v>
                </c:pt>
                <c:pt idx="9">
                  <c:v>136.347576672832</c:v>
                </c:pt>
                <c:pt idx="10">
                  <c:v>134.50481595851343</c:v>
                </c:pt>
                <c:pt idx="11">
                  <c:v>132.75780242612632</c:v>
                </c:pt>
                <c:pt idx="12">
                  <c:v>131.09815591261705</c:v>
                </c:pt>
                <c:pt idx="13">
                  <c:v>129.51850625175848</c:v>
                </c:pt>
                <c:pt idx="14">
                  <c:v>128.01234054048052</c:v>
                </c:pt>
                <c:pt idx="15">
                  <c:v>126.57387787504999</c:v>
                </c:pt>
                <c:pt idx="16">
                  <c:v>125.19796588122318</c:v>
                </c:pt>
                <c:pt idx="17">
                  <c:v>123.87999467759984</c:v>
                </c:pt>
                <c:pt idx="18">
                  <c:v>122.61582489083631</c:v>
                </c:pt>
                <c:pt idx="19">
                  <c:v>121.40172707824581</c:v>
                </c:pt>
                <c:pt idx="20">
                  <c:v>120.23433047296324</c:v>
                </c:pt>
                <c:pt idx="21">
                  <c:v>119.1105793956817</c:v>
                </c:pt>
                <c:pt idx="22">
                  <c:v>118.02769600829431</c:v>
                </c:pt>
                <c:pt idx="23">
                  <c:v>116.98314834276749</c:v>
                </c:pt>
                <c:pt idx="24">
                  <c:v>115.97462274094192</c:v>
                </c:pt>
                <c:pt idx="25">
                  <c:v>115.00000000079713</c:v>
                </c:pt>
                <c:pt idx="26">
                  <c:v>114.05733465178824</c:v>
                </c:pt>
                <c:pt idx="27">
                  <c:v>113.14483688351532</c:v>
                </c:pt>
                <c:pt idx="28">
                  <c:v>112.26085673377558</c:v>
                </c:pt>
                <c:pt idx="29">
                  <c:v>111.40387020822598</c:v>
                </c:pt>
                <c:pt idx="30">
                  <c:v>110.57246705771114</c:v>
                </c:pt>
                <c:pt idx="31">
                  <c:v>109.76533998331257</c:v>
                </c:pt>
                <c:pt idx="32">
                  <c:v>108.98127507531831</c:v>
                </c:pt>
                <c:pt idx="33">
                  <c:v>108.21914332213417</c:v>
                </c:pt>
                <c:pt idx="34">
                  <c:v>107.47789304987134</c:v>
                </c:pt>
                <c:pt idx="35">
                  <c:v>106.75654317391331</c:v>
                </c:pt>
                <c:pt idx="36">
                  <c:v>106.05417716094664</c:v>
                </c:pt>
                <c:pt idx="37">
                  <c:v>105.3699376143531</c:v>
                </c:pt>
                <c:pt idx="38">
                  <c:v>104.70302140798962</c:v>
                </c:pt>
                <c:pt idx="39">
                  <c:v>104.05267530363008</c:v>
                </c:pt>
                <c:pt idx="40">
                  <c:v>103.41819199602674</c:v>
                </c:pt>
                <c:pt idx="41">
                  <c:v>102.79890653693313</c:v>
                </c:pt>
                <c:pt idx="42">
                  <c:v>102.19419309572832</c:v>
                </c:pt>
                <c:pt idx="43">
                  <c:v>101.60346201966985</c:v>
                </c:pt>
                <c:pt idx="44">
                  <c:v>101.02615716142492</c:v>
                </c:pt>
                <c:pt idx="45">
                  <c:v>100.4617534455065</c:v>
                </c:pt>
                <c:pt idx="46">
                  <c:v>99.90975464867024</c:v>
                </c:pt>
                <c:pt idx="47">
                  <c:v>99.3696913722958</c:v>
                </c:pt>
                <c:pt idx="48">
                  <c:v>98.84111918734762</c:v>
                </c:pt>
                <c:pt idx="49">
                  <c:v>98.32361693474566</c:v>
                </c:pt>
                <c:pt idx="50">
                  <c:v>97.81678516592406</c:v>
                </c:pt>
                <c:pt idx="51">
                  <c:v>97.32024471005592</c:v>
                </c:pt>
                <c:pt idx="52">
                  <c:v>96.83363535590921</c:v>
                </c:pt>
                <c:pt idx="53">
                  <c:v>96.35661463760445</c:v>
                </c:pt>
                <c:pt idx="54">
                  <c:v>95.88885671468964</c:v>
                </c:pt>
                <c:pt idx="55">
                  <c:v>95.43005133795748</c:v>
                </c:pt>
                <c:pt idx="56">
                  <c:v>94.97990289332006</c:v>
                </c:pt>
                <c:pt idx="57">
                  <c:v>94.53812951684188</c:v>
                </c:pt>
                <c:pt idx="58">
                  <c:v>94.10446227472929</c:v>
                </c:pt>
                <c:pt idx="59">
                  <c:v>93.67864440269108</c:v>
                </c:pt>
                <c:pt idx="60">
                  <c:v>93.26043059963399</c:v>
                </c:pt>
                <c:pt idx="61">
                  <c:v>92.84958637114505</c:v>
                </c:pt>
                <c:pt idx="62">
                  <c:v>92.44588741864754</c:v>
                </c:pt>
                <c:pt idx="63">
                  <c:v>92.04911907050582</c:v>
                </c:pt>
                <c:pt idx="64">
                  <c:v>91.65907575170156</c:v>
                </c:pt>
                <c:pt idx="65">
                  <c:v>91.27556048901504</c:v>
                </c:pt>
                <c:pt idx="66">
                  <c:v>90.89838444892324</c:v>
                </c:pt>
                <c:pt idx="67">
                  <c:v>90.52736650567796</c:v>
                </c:pt>
                <c:pt idx="68">
                  <c:v>90.16233283725131</c:v>
                </c:pt>
                <c:pt idx="69">
                  <c:v>89.80311654703877</c:v>
                </c:pt>
                <c:pt idx="70">
                  <c:v>89.44955730939344</c:v>
                </c:pt>
                <c:pt idx="71">
                  <c:v>89.10150103722921</c:v>
                </c:pt>
                <c:pt idx="72">
                  <c:v>88.75879957008003</c:v>
                </c:pt>
                <c:pt idx="73">
                  <c:v>88.42131038113766</c:v>
                </c:pt>
                <c:pt idx="74">
                  <c:v>88.08889630191163</c:v>
                </c:pt>
                <c:pt idx="75">
                  <c:v>87.76142526326765</c:v>
                </c:pt>
                <c:pt idx="76">
                  <c:v>87.43877005169908</c:v>
                </c:pt>
                <c:pt idx="77">
                  <c:v>87.12080807978</c:v>
                </c:pt>
                <c:pt idx="78">
                  <c:v>86.80742116983009</c:v>
                </c:pt>
                <c:pt idx="79">
                  <c:v>86.49849534989788</c:v>
                </c:pt>
                <c:pt idx="80">
                  <c:v>86.19392066123854</c:v>
                </c:pt>
                <c:pt idx="81">
                  <c:v>85.89359097652502</c:v>
                </c:pt>
                <c:pt idx="82">
                  <c:v>85.5974038280892</c:v>
                </c:pt>
                <c:pt idx="83">
                  <c:v>85.30526024554281</c:v>
                </c:pt>
                <c:pt idx="84">
                  <c:v>85.01706460217586</c:v>
                </c:pt>
                <c:pt idx="85">
                  <c:v>84.73272446957502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Data!$D$355:$D$436</c:f>
              <c:numCache>
                <c:ptCount val="82"/>
                <c:pt idx="0">
                  <c:v>0.2631578947368421</c:v>
                </c:pt>
                <c:pt idx="1">
                  <c:v>0.25</c:v>
                </c:pt>
                <c:pt idx="2">
                  <c:v>0.23809523809523808</c:v>
                </c:pt>
                <c:pt idx="3">
                  <c:v>0.22727272727272727</c:v>
                </c:pt>
                <c:pt idx="4">
                  <c:v>0.2173913043478261</c:v>
                </c:pt>
                <c:pt idx="5">
                  <c:v>0.20833333333333334</c:v>
                </c:pt>
                <c:pt idx="6">
                  <c:v>0.2</c:v>
                </c:pt>
                <c:pt idx="7">
                  <c:v>0.1923076923076923</c:v>
                </c:pt>
                <c:pt idx="8">
                  <c:v>0.18518518518518517</c:v>
                </c:pt>
                <c:pt idx="9">
                  <c:v>0.17857142857142858</c:v>
                </c:pt>
                <c:pt idx="10">
                  <c:v>0.1724137931034483</c:v>
                </c:pt>
                <c:pt idx="11">
                  <c:v>0.16666666666666666</c:v>
                </c:pt>
                <c:pt idx="12">
                  <c:v>0.16129032258064516</c:v>
                </c:pt>
                <c:pt idx="13">
                  <c:v>0.15625</c:v>
                </c:pt>
                <c:pt idx="14">
                  <c:v>0.15151515151515152</c:v>
                </c:pt>
                <c:pt idx="15">
                  <c:v>0.14705882352941177</c:v>
                </c:pt>
                <c:pt idx="16">
                  <c:v>0.14285714285714285</c:v>
                </c:pt>
                <c:pt idx="17">
                  <c:v>0.1388888888888889</c:v>
                </c:pt>
                <c:pt idx="18">
                  <c:v>0.13513513513513511</c:v>
                </c:pt>
                <c:pt idx="19">
                  <c:v>0.13157894736842105</c:v>
                </c:pt>
                <c:pt idx="20">
                  <c:v>0.12820512820512822</c:v>
                </c:pt>
                <c:pt idx="21">
                  <c:v>0.125</c:v>
                </c:pt>
                <c:pt idx="22">
                  <c:v>0.12195121951219513</c:v>
                </c:pt>
                <c:pt idx="23">
                  <c:v>0.11904761904761904</c:v>
                </c:pt>
                <c:pt idx="24">
                  <c:v>0.11627906976744186</c:v>
                </c:pt>
                <c:pt idx="25">
                  <c:v>0.11363636363636363</c:v>
                </c:pt>
                <c:pt idx="26">
                  <c:v>0.1111111111111111</c:v>
                </c:pt>
                <c:pt idx="27">
                  <c:v>0.10869565217391305</c:v>
                </c:pt>
                <c:pt idx="28">
                  <c:v>0.10638297872340426</c:v>
                </c:pt>
                <c:pt idx="29">
                  <c:v>0.10416666666666667</c:v>
                </c:pt>
                <c:pt idx="30">
                  <c:v>0.1020408163265306</c:v>
                </c:pt>
                <c:pt idx="31">
                  <c:v>0.1</c:v>
                </c:pt>
                <c:pt idx="32">
                  <c:v>0.09803921568627452</c:v>
                </c:pt>
                <c:pt idx="33">
                  <c:v>0.09615384615384615</c:v>
                </c:pt>
                <c:pt idx="34">
                  <c:v>0.09433962264150944</c:v>
                </c:pt>
                <c:pt idx="35">
                  <c:v>0.09259259259259259</c:v>
                </c:pt>
                <c:pt idx="36">
                  <c:v>0.09090909090909091</c:v>
                </c:pt>
                <c:pt idx="37">
                  <c:v>0.08928571428571429</c:v>
                </c:pt>
                <c:pt idx="38">
                  <c:v>0.08771929824561403</c:v>
                </c:pt>
                <c:pt idx="39">
                  <c:v>0.08620689655172414</c:v>
                </c:pt>
                <c:pt idx="40">
                  <c:v>0.0847457627118644</c:v>
                </c:pt>
                <c:pt idx="41">
                  <c:v>0.08333333333333333</c:v>
                </c:pt>
                <c:pt idx="42">
                  <c:v>0.0819672131147541</c:v>
                </c:pt>
                <c:pt idx="43">
                  <c:v>0.08064516129032258</c:v>
                </c:pt>
                <c:pt idx="44">
                  <c:v>0.07936507936507936</c:v>
                </c:pt>
                <c:pt idx="45">
                  <c:v>0.078125</c:v>
                </c:pt>
                <c:pt idx="46">
                  <c:v>0.07692307692307693</c:v>
                </c:pt>
                <c:pt idx="47">
                  <c:v>0.07575757575757576</c:v>
                </c:pt>
                <c:pt idx="48">
                  <c:v>0.07462686567164178</c:v>
                </c:pt>
                <c:pt idx="49">
                  <c:v>0.07352941176470588</c:v>
                </c:pt>
                <c:pt idx="50">
                  <c:v>0.07246376811594203</c:v>
                </c:pt>
                <c:pt idx="51">
                  <c:v>0.07142857142857142</c:v>
                </c:pt>
                <c:pt idx="52">
                  <c:v>0.07042253521126761</c:v>
                </c:pt>
                <c:pt idx="53">
                  <c:v>0.06944444444444445</c:v>
                </c:pt>
                <c:pt idx="54">
                  <c:v>0.0684931506849315</c:v>
                </c:pt>
                <c:pt idx="55">
                  <c:v>0.06756756756756756</c:v>
                </c:pt>
                <c:pt idx="56">
                  <c:v>0.06666666666666667</c:v>
                </c:pt>
                <c:pt idx="57">
                  <c:v>0.06578947368421052</c:v>
                </c:pt>
                <c:pt idx="58">
                  <c:v>0.06493506493506493</c:v>
                </c:pt>
                <c:pt idx="59">
                  <c:v>0.06410256410256411</c:v>
                </c:pt>
                <c:pt idx="60">
                  <c:v>0.06329113924050632</c:v>
                </c:pt>
                <c:pt idx="61">
                  <c:v>0.0625</c:v>
                </c:pt>
                <c:pt idx="62">
                  <c:v>0.0617283950617284</c:v>
                </c:pt>
                <c:pt idx="63">
                  <c:v>0.06097560975609757</c:v>
                </c:pt>
                <c:pt idx="64">
                  <c:v>0.06024096385542168</c:v>
                </c:pt>
                <c:pt idx="65">
                  <c:v>0.05952380952380952</c:v>
                </c:pt>
                <c:pt idx="66">
                  <c:v>0.058823529411764705</c:v>
                </c:pt>
                <c:pt idx="67">
                  <c:v>0.05813953488372093</c:v>
                </c:pt>
                <c:pt idx="68">
                  <c:v>0.0574712643678161</c:v>
                </c:pt>
                <c:pt idx="69">
                  <c:v>0.056818181818181816</c:v>
                </c:pt>
                <c:pt idx="70">
                  <c:v>0.056179775280898875</c:v>
                </c:pt>
                <c:pt idx="71">
                  <c:v>0.05555555555555555</c:v>
                </c:pt>
                <c:pt idx="72">
                  <c:v>0.054945054945054944</c:v>
                </c:pt>
                <c:pt idx="73">
                  <c:v>0.05434782608695653</c:v>
                </c:pt>
                <c:pt idx="74">
                  <c:v>0.05376344086021505</c:v>
                </c:pt>
                <c:pt idx="75">
                  <c:v>0.05319148936170213</c:v>
                </c:pt>
                <c:pt idx="76">
                  <c:v>0.05263157894736842</c:v>
                </c:pt>
                <c:pt idx="77">
                  <c:v>0.052083333333333336</c:v>
                </c:pt>
                <c:pt idx="78">
                  <c:v>0.051546391752577324</c:v>
                </c:pt>
                <c:pt idx="79">
                  <c:v>0.0510204081632653</c:v>
                </c:pt>
                <c:pt idx="80">
                  <c:v>0.050505050505050504</c:v>
                </c:pt>
                <c:pt idx="81">
                  <c:v>0.05</c:v>
                </c:pt>
              </c:numCache>
            </c:numRef>
          </c:xVal>
          <c:yVal>
            <c:numRef>
              <c:f>Data!$C$355:$C$436</c:f>
              <c:numCache>
                <c:ptCount val="82"/>
                <c:pt idx="0">
                  <c:v>144.185410838824</c:v>
                </c:pt>
                <c:pt idx="1">
                  <c:v>141.7411181138282</c:v>
                </c:pt>
                <c:pt idx="2">
                  <c:v>139.45457120491312</c:v>
                </c:pt>
                <c:pt idx="3">
                  <c:v>137.3087750035852</c:v>
                </c:pt>
                <c:pt idx="4">
                  <c:v>135.28923495018586</c:v>
                </c:pt>
                <c:pt idx="5">
                  <c:v>133.38349891907478</c:v>
                </c:pt>
                <c:pt idx="6">
                  <c:v>131.58079822028486</c:v>
                </c:pt>
                <c:pt idx="7">
                  <c:v>129.87176324294967</c:v>
                </c:pt>
                <c:pt idx="8">
                  <c:v>128.2481960014732</c:v>
                </c:pt>
                <c:pt idx="9">
                  <c:v>126.7028865506333</c:v>
                </c:pt>
                <c:pt idx="10">
                  <c:v>125.2294635722092</c:v>
                </c:pt>
                <c:pt idx="11">
                  <c:v>123.82227183428803</c:v>
                </c:pt>
                <c:pt idx="12">
                  <c:v>122.47627097076182</c:v>
                </c:pt>
                <c:pt idx="13">
                  <c:v>121.18695131504332</c:v>
                </c:pt>
                <c:pt idx="14">
                  <c:v>119.95026348016596</c:v>
                </c:pt>
                <c:pt idx="15">
                  <c:v>118.76255909828396</c:v>
                </c:pt>
                <c:pt idx="16">
                  <c:v>117.62054068007274</c:v>
                </c:pt>
                <c:pt idx="17">
                  <c:v>116.52121897403644</c:v>
                </c:pt>
                <c:pt idx="18">
                  <c:v>115.46187652985314</c:v>
                </c:pt>
                <c:pt idx="19">
                  <c:v>114.44003642227254</c:v>
                </c:pt>
                <c:pt idx="20">
                  <c:v>113.45343529005187</c:v>
                </c:pt>
                <c:pt idx="21">
                  <c:v>112.5000000007798</c:v>
                </c:pt>
                <c:pt idx="22">
                  <c:v>111.57782737674935</c:v>
                </c:pt>
                <c:pt idx="23">
                  <c:v>110.68516651648238</c:v>
                </c:pt>
                <c:pt idx="24">
                  <c:v>109.82040332651958</c:v>
                </c:pt>
                <c:pt idx="25">
                  <c:v>108.98204694282975</c:v>
                </c:pt>
                <c:pt idx="26">
                  <c:v>108.16871777384786</c:v>
                </c:pt>
                <c:pt idx="27">
                  <c:v>107.37913694019709</c:v>
                </c:pt>
                <c:pt idx="28">
                  <c:v>106.61211692150705</c:v>
                </c:pt>
                <c:pt idx="29">
                  <c:v>105.86655324991386</c:v>
                </c:pt>
                <c:pt idx="30">
                  <c:v>105.14141711400457</c:v>
                </c:pt>
                <c:pt idx="31">
                  <c:v>104.43574875708912</c:v>
                </c:pt>
                <c:pt idx="32">
                  <c:v>103.74865157049128</c:v>
                </c:pt>
                <c:pt idx="33">
                  <c:v>103.07928679664977</c:v>
                </c:pt>
                <c:pt idx="34">
                  <c:v>102.42686876868551</c:v>
                </c:pt>
                <c:pt idx="35">
                  <c:v>101.79066062311638</c:v>
                </c:pt>
                <c:pt idx="36">
                  <c:v>101.16997043089572</c:v>
                </c:pt>
                <c:pt idx="37">
                  <c:v>100.56414769917372</c:v>
                </c:pt>
                <c:pt idx="38">
                  <c:v>99.97258020234293</c:v>
                </c:pt>
                <c:pt idx="39">
                  <c:v>99.39469110619876</c:v>
                </c:pt>
                <c:pt idx="40">
                  <c:v>98.82993635356786</c:v>
                </c:pt>
                <c:pt idx="41">
                  <c:v>98.27780228364766</c:v>
                </c:pt>
                <c:pt idx="42">
                  <c:v>97.73780346065568</c:v>
                </c:pt>
                <c:pt idx="43">
                  <c:v>97.20948069028938</c:v>
                </c:pt>
                <c:pt idx="44">
                  <c:v>96.69239920501397</c:v>
                </c:pt>
                <c:pt idx="45">
                  <c:v>96.18614700138161</c:v>
                </c:pt>
                <c:pt idx="46">
                  <c:v>95.69033331449093</c:v>
                </c:pt>
                <c:pt idx="47">
                  <c:v>95.20458721635904</c:v>
                </c:pt>
                <c:pt idx="48">
                  <c:v>94.72855632643292</c:v>
                </c:pt>
                <c:pt idx="49">
                  <c:v>94.26190562374349</c:v>
                </c:pt>
                <c:pt idx="50">
                  <c:v>93.80431635132682</c:v>
                </c:pt>
                <c:pt idx="51">
                  <c:v>93.35548500452362</c:v>
                </c:pt>
                <c:pt idx="52">
                  <c:v>92.91512239563919</c:v>
                </c:pt>
                <c:pt idx="53">
                  <c:v>92.48295278821487</c:v>
                </c:pt>
                <c:pt idx="54">
                  <c:v>92.05871309484387</c:v>
                </c:pt>
                <c:pt idx="55">
                  <c:v>91.64215213306736</c:v>
                </c:pt>
                <c:pt idx="56">
                  <c:v>91.23302993442455</c:v>
                </c:pt>
                <c:pt idx="57">
                  <c:v>90.83111710220712</c:v>
                </c:pt>
                <c:pt idx="58">
                  <c:v>90.43619421389432</c:v>
                </c:pt>
                <c:pt idx="59">
                  <c:v>90.04805126462526</c:v>
                </c:pt>
                <c:pt idx="60">
                  <c:v>89.6664871484037</c:v>
                </c:pt>
                <c:pt idx="61">
                  <c:v>89.29130917403646</c:v>
                </c:pt>
                <c:pt idx="62">
                  <c:v>88.92233261307707</c:v>
                </c:pt>
                <c:pt idx="63">
                  <c:v>88.55938027729366</c:v>
                </c:pt>
                <c:pt idx="64">
                  <c:v>88.20228212339802</c:v>
                </c:pt>
                <c:pt idx="65">
                  <c:v>87.85087488297272</c:v>
                </c:pt>
                <c:pt idx="66">
                  <c:v>87.50500171571097</c:v>
                </c:pt>
                <c:pt idx="67">
                  <c:v>87.16451188424597</c:v>
                </c:pt>
                <c:pt idx="68">
                  <c:v>86.82926044899133</c:v>
                </c:pt>
                <c:pt idx="69">
                  <c:v>86.49910798154771</c:v>
                </c:pt>
                <c:pt idx="70">
                  <c:v>86.17392029534834</c:v>
                </c:pt>
                <c:pt idx="71">
                  <c:v>85.85356819232706</c:v>
                </c:pt>
                <c:pt idx="72">
                  <c:v>85.53792722448823</c:v>
                </c:pt>
                <c:pt idx="73">
                  <c:v>85.22687746935001</c:v>
                </c:pt>
                <c:pt idx="74">
                  <c:v>84.92030331831204</c:v>
                </c:pt>
                <c:pt idx="75">
                  <c:v>84.61809327707401</c:v>
                </c:pt>
                <c:pt idx="76">
                  <c:v>84.32013977729856</c:v>
                </c:pt>
                <c:pt idx="77">
                  <c:v>84.02633899877448</c:v>
                </c:pt>
                <c:pt idx="78">
                  <c:v>83.7365907013916</c:v>
                </c:pt>
                <c:pt idx="79">
                  <c:v>83.45079806629188</c:v>
                </c:pt>
                <c:pt idx="80">
                  <c:v>83.16886754560683</c:v>
                </c:pt>
                <c:pt idx="81">
                  <c:v>82.89070872023643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Data!$D$440:$D$525</c:f>
              <c:numCache>
                <c:ptCount val="86"/>
                <c:pt idx="0">
                  <c:v>0.3333333333333333</c:v>
                </c:pt>
                <c:pt idx="1">
                  <c:v>0.3125</c:v>
                </c:pt>
                <c:pt idx="2">
                  <c:v>0.29411764705882354</c:v>
                </c:pt>
                <c:pt idx="3">
                  <c:v>0.2777777777777778</c:v>
                </c:pt>
                <c:pt idx="4">
                  <c:v>0.2631578947368421</c:v>
                </c:pt>
                <c:pt idx="5">
                  <c:v>0.25</c:v>
                </c:pt>
                <c:pt idx="6">
                  <c:v>0.23809523809523808</c:v>
                </c:pt>
                <c:pt idx="7">
                  <c:v>0.22727272727272727</c:v>
                </c:pt>
                <c:pt idx="8">
                  <c:v>0.2173913043478261</c:v>
                </c:pt>
                <c:pt idx="9">
                  <c:v>0.20833333333333334</c:v>
                </c:pt>
                <c:pt idx="10">
                  <c:v>0.2</c:v>
                </c:pt>
                <c:pt idx="11">
                  <c:v>0.1923076923076923</c:v>
                </c:pt>
                <c:pt idx="12">
                  <c:v>0.18518518518518517</c:v>
                </c:pt>
                <c:pt idx="13">
                  <c:v>0.17857142857142858</c:v>
                </c:pt>
                <c:pt idx="14">
                  <c:v>0.1724137931034483</c:v>
                </c:pt>
                <c:pt idx="15">
                  <c:v>0.16666666666666666</c:v>
                </c:pt>
                <c:pt idx="16">
                  <c:v>0.16129032258064516</c:v>
                </c:pt>
                <c:pt idx="17">
                  <c:v>0.15625</c:v>
                </c:pt>
                <c:pt idx="18">
                  <c:v>0.15151515151515152</c:v>
                </c:pt>
                <c:pt idx="19">
                  <c:v>0.14705882352941177</c:v>
                </c:pt>
                <c:pt idx="20">
                  <c:v>0.14285714285714285</c:v>
                </c:pt>
                <c:pt idx="21">
                  <c:v>0.1388888888888889</c:v>
                </c:pt>
                <c:pt idx="22">
                  <c:v>0.13513513513513511</c:v>
                </c:pt>
                <c:pt idx="23">
                  <c:v>0.13157894736842105</c:v>
                </c:pt>
                <c:pt idx="24">
                  <c:v>0.12820512820512822</c:v>
                </c:pt>
                <c:pt idx="25">
                  <c:v>0.125</c:v>
                </c:pt>
                <c:pt idx="26">
                  <c:v>0.12195121951219513</c:v>
                </c:pt>
                <c:pt idx="27">
                  <c:v>0.11904761904761904</c:v>
                </c:pt>
                <c:pt idx="28">
                  <c:v>0.11627906976744186</c:v>
                </c:pt>
                <c:pt idx="29">
                  <c:v>0.11363636363636363</c:v>
                </c:pt>
                <c:pt idx="30">
                  <c:v>0.1111111111111111</c:v>
                </c:pt>
                <c:pt idx="31">
                  <c:v>0.10869565217391305</c:v>
                </c:pt>
                <c:pt idx="32">
                  <c:v>0.10638297872340426</c:v>
                </c:pt>
                <c:pt idx="33">
                  <c:v>0.10416666666666667</c:v>
                </c:pt>
                <c:pt idx="34">
                  <c:v>0.1020408163265306</c:v>
                </c:pt>
                <c:pt idx="35">
                  <c:v>0.1</c:v>
                </c:pt>
                <c:pt idx="36">
                  <c:v>0.09803921568627452</c:v>
                </c:pt>
                <c:pt idx="37">
                  <c:v>0.09615384615384615</c:v>
                </c:pt>
                <c:pt idx="38">
                  <c:v>0.09433962264150944</c:v>
                </c:pt>
                <c:pt idx="39">
                  <c:v>0.09259259259259259</c:v>
                </c:pt>
                <c:pt idx="40">
                  <c:v>0.09090909090909091</c:v>
                </c:pt>
                <c:pt idx="41">
                  <c:v>0.08928571428571429</c:v>
                </c:pt>
                <c:pt idx="42">
                  <c:v>0.08771929824561403</c:v>
                </c:pt>
                <c:pt idx="43">
                  <c:v>0.08620689655172414</c:v>
                </c:pt>
                <c:pt idx="44">
                  <c:v>0.0847457627118644</c:v>
                </c:pt>
                <c:pt idx="45">
                  <c:v>0.08333333333333333</c:v>
                </c:pt>
                <c:pt idx="46">
                  <c:v>0.0819672131147541</c:v>
                </c:pt>
                <c:pt idx="47">
                  <c:v>0.08064516129032258</c:v>
                </c:pt>
                <c:pt idx="48">
                  <c:v>0.07936507936507936</c:v>
                </c:pt>
                <c:pt idx="49">
                  <c:v>0.078125</c:v>
                </c:pt>
                <c:pt idx="50">
                  <c:v>0.07692307692307693</c:v>
                </c:pt>
                <c:pt idx="51">
                  <c:v>0.07575757575757576</c:v>
                </c:pt>
                <c:pt idx="52">
                  <c:v>0.07462686567164178</c:v>
                </c:pt>
                <c:pt idx="53">
                  <c:v>0.07352941176470588</c:v>
                </c:pt>
                <c:pt idx="54">
                  <c:v>0.07246376811594203</c:v>
                </c:pt>
                <c:pt idx="55">
                  <c:v>0.07142857142857142</c:v>
                </c:pt>
                <c:pt idx="56">
                  <c:v>0.07042253521126761</c:v>
                </c:pt>
                <c:pt idx="57">
                  <c:v>0.06944444444444445</c:v>
                </c:pt>
                <c:pt idx="58">
                  <c:v>0.0684931506849315</c:v>
                </c:pt>
                <c:pt idx="59">
                  <c:v>0.06756756756756756</c:v>
                </c:pt>
                <c:pt idx="60">
                  <c:v>0.06666666666666667</c:v>
                </c:pt>
                <c:pt idx="61">
                  <c:v>0.06578947368421052</c:v>
                </c:pt>
                <c:pt idx="62">
                  <c:v>0.06493506493506493</c:v>
                </c:pt>
                <c:pt idx="63">
                  <c:v>0.06410256410256411</c:v>
                </c:pt>
                <c:pt idx="64">
                  <c:v>0.06329113924050632</c:v>
                </c:pt>
                <c:pt idx="65">
                  <c:v>0.0625</c:v>
                </c:pt>
                <c:pt idx="66">
                  <c:v>0.0617283950617284</c:v>
                </c:pt>
                <c:pt idx="67">
                  <c:v>0.06097560975609757</c:v>
                </c:pt>
                <c:pt idx="68">
                  <c:v>0.06024096385542168</c:v>
                </c:pt>
                <c:pt idx="69">
                  <c:v>0.05952380952380952</c:v>
                </c:pt>
                <c:pt idx="70">
                  <c:v>0.058823529411764705</c:v>
                </c:pt>
                <c:pt idx="71">
                  <c:v>0.05813953488372093</c:v>
                </c:pt>
                <c:pt idx="72">
                  <c:v>0.0574712643678161</c:v>
                </c:pt>
                <c:pt idx="73">
                  <c:v>0.056818181818181816</c:v>
                </c:pt>
                <c:pt idx="74">
                  <c:v>0.056179775280898875</c:v>
                </c:pt>
                <c:pt idx="75">
                  <c:v>0.05555555555555555</c:v>
                </c:pt>
                <c:pt idx="76">
                  <c:v>0.054945054945054944</c:v>
                </c:pt>
                <c:pt idx="77">
                  <c:v>0.05434782608695653</c:v>
                </c:pt>
                <c:pt idx="78">
                  <c:v>0.05376344086021505</c:v>
                </c:pt>
                <c:pt idx="79">
                  <c:v>0.05319148936170213</c:v>
                </c:pt>
                <c:pt idx="80">
                  <c:v>0.05263157894736842</c:v>
                </c:pt>
                <c:pt idx="81">
                  <c:v>0.052083333333333336</c:v>
                </c:pt>
                <c:pt idx="82">
                  <c:v>0.051546391752577324</c:v>
                </c:pt>
                <c:pt idx="83">
                  <c:v>0.0510204081632653</c:v>
                </c:pt>
                <c:pt idx="84">
                  <c:v>0.050505050505050504</c:v>
                </c:pt>
                <c:pt idx="85">
                  <c:v>0.05</c:v>
                </c:pt>
              </c:numCache>
            </c:numRef>
          </c:xVal>
          <c:yVal>
            <c:numRef>
              <c:f>Data!$C$440:$C$525</c:f>
              <c:numCache>
                <c:ptCount val="86"/>
                <c:pt idx="0">
                  <c:v>194.83451809324185</c:v>
                </c:pt>
                <c:pt idx="1">
                  <c:v>190.68783756653153</c:v>
                </c:pt>
                <c:pt idx="2">
                  <c:v>186.87305301909993</c:v>
                </c:pt>
                <c:pt idx="3">
                  <c:v>183.34630119552463</c:v>
                </c:pt>
                <c:pt idx="4">
                  <c:v>180.07155753648686</c:v>
                </c:pt>
                <c:pt idx="5">
                  <c:v>177.01890751104767</c:v>
                </c:pt>
                <c:pt idx="6">
                  <c:v>174.1632644825804</c:v>
                </c:pt>
                <c:pt idx="7">
                  <c:v>171.48340344892193</c:v>
                </c:pt>
                <c:pt idx="8">
                  <c:v>168.96122231556546</c:v>
                </c:pt>
                <c:pt idx="9">
                  <c:v>166.5811697611556</c:v>
                </c:pt>
                <c:pt idx="10">
                  <c:v>164.32979688844466</c:v>
                </c:pt>
                <c:pt idx="11">
                  <c:v>162.19540209452825</c:v>
                </c:pt>
                <c:pt idx="12">
                  <c:v>160.16774700628432</c:v>
                </c:pt>
                <c:pt idx="13">
                  <c:v>158.23782720323536</c:v>
                </c:pt>
                <c:pt idx="14">
                  <c:v>156.39768561684792</c:v>
                </c:pt>
                <c:pt idx="15">
                  <c:v>154.64025949082196</c:v>
                </c:pt>
                <c:pt idx="16">
                  <c:v>152.9592539679292</c:v>
                </c:pt>
                <c:pt idx="17">
                  <c:v>151.3490369756763</c:v>
                </c:pt>
                <c:pt idx="18">
                  <c:v>149.80455127967392</c:v>
                </c:pt>
                <c:pt idx="19">
                  <c:v>148.32124047385685</c:v>
                </c:pt>
                <c:pt idx="20">
                  <c:v>146.89498636044638</c:v>
                </c:pt>
                <c:pt idx="21">
                  <c:v>145.5220556964633</c:v>
                </c:pt>
                <c:pt idx="22">
                  <c:v>144.19905468839437</c:v>
                </c:pt>
                <c:pt idx="23">
                  <c:v>142.92288993181594</c:v>
                </c:pt>
                <c:pt idx="24">
                  <c:v>141.69073474002033</c:v>
                </c:pt>
                <c:pt idx="25">
                  <c:v>140.5000000009739</c:v>
                </c:pt>
                <c:pt idx="26">
                  <c:v>139.34830885718475</c:v>
                </c:pt>
                <c:pt idx="27">
                  <c:v>138.23347462725133</c:v>
                </c:pt>
                <c:pt idx="28">
                  <c:v>137.15348148778668</c:v>
                </c:pt>
                <c:pt idx="29">
                  <c:v>136.10646751526738</c:v>
                </c:pt>
                <c:pt idx="30">
                  <c:v>135.09070975311664</c:v>
                </c:pt>
                <c:pt idx="31">
                  <c:v>134.10461102309057</c:v>
                </c:pt>
                <c:pt idx="32">
                  <c:v>133.14668824419326</c:v>
                </c:pt>
                <c:pt idx="33">
                  <c:v>132.2155620587813</c:v>
                </c:pt>
                <c:pt idx="34">
                  <c:v>131.30994759571237</c:v>
                </c:pt>
                <c:pt idx="35">
                  <c:v>130.4286462255202</c:v>
                </c:pt>
                <c:pt idx="36">
                  <c:v>129.57053818359134</c:v>
                </c:pt>
                <c:pt idx="37">
                  <c:v>128.73457595492704</c:v>
                </c:pt>
                <c:pt idx="38">
                  <c:v>127.91977832889168</c:v>
                </c:pt>
                <c:pt idx="39">
                  <c:v>127.1252250448698</c:v>
                </c:pt>
                <c:pt idx="40">
                  <c:v>126.35005196036309</c:v>
                </c:pt>
                <c:pt idx="41">
                  <c:v>125.59344668207918</c:v>
                </c:pt>
                <c:pt idx="42">
                  <c:v>124.85464460825939</c:v>
                </c:pt>
                <c:pt idx="43">
                  <c:v>124.13292533707491</c:v>
                </c:pt>
                <c:pt idx="44">
                  <c:v>123.42760940156697</c:v>
                </c:pt>
                <c:pt idx="45">
                  <c:v>122.73805529646664</c:v>
                </c:pt>
                <c:pt idx="46">
                  <c:v>122.06365676641887</c:v>
                </c:pt>
                <c:pt idx="47">
                  <c:v>121.4038403287614</c:v>
                </c:pt>
                <c:pt idx="48">
                  <c:v>120.75806300715078</c:v>
                </c:pt>
                <c:pt idx="49">
                  <c:v>120.12581025505882</c:v>
                </c:pt>
                <c:pt idx="50">
                  <c:v>119.506594050542</c:v>
                </c:pt>
                <c:pt idx="51">
                  <c:v>118.89995114576396</c:v>
                </c:pt>
                <c:pt idx="52">
                  <c:v>118.30544145656734</c:v>
                </c:pt>
                <c:pt idx="53">
                  <c:v>117.72264657898631</c:v>
                </c:pt>
                <c:pt idx="54">
                  <c:v>117.15116842099039</c:v>
                </c:pt>
                <c:pt idx="55">
                  <c:v>116.59062793898283</c:v>
                </c:pt>
                <c:pt idx="56">
                  <c:v>116.04066396966495</c:v>
                </c:pt>
                <c:pt idx="57">
                  <c:v>115.50093214883725</c:v>
                </c:pt>
                <c:pt idx="58">
                  <c:v>114.97110390956057</c:v>
                </c:pt>
                <c:pt idx="59">
                  <c:v>114.450865552853</c:v>
                </c:pt>
                <c:pt idx="60">
                  <c:v>113.93991738477023</c:v>
                </c:pt>
                <c:pt idx="61">
                  <c:v>113.437972914312</c:v>
                </c:pt>
                <c:pt idx="62">
                  <c:v>112.94475810713026</c:v>
                </c:pt>
                <c:pt idx="63">
                  <c:v>112.46001069048755</c:v>
                </c:pt>
                <c:pt idx="64">
                  <c:v>111.98347950533974</c:v>
                </c:pt>
                <c:pt idx="65">
                  <c:v>111.51492390179664</c:v>
                </c:pt>
                <c:pt idx="66">
                  <c:v>111.05411317455405</c:v>
                </c:pt>
                <c:pt idx="67">
                  <c:v>110.60082603519785</c:v>
                </c:pt>
                <c:pt idx="68">
                  <c:v>110.15485011855486</c:v>
                </c:pt>
                <c:pt idx="69">
                  <c:v>109.71598152051259</c:v>
                </c:pt>
                <c:pt idx="70">
                  <c:v>109.28402436495459</c:v>
                </c:pt>
                <c:pt idx="71">
                  <c:v>108.8587903976583</c:v>
                </c:pt>
                <c:pt idx="72">
                  <c:v>108.44009860518474</c:v>
                </c:pt>
                <c:pt idx="73">
                  <c:v>108.02777485695513</c:v>
                </c:pt>
                <c:pt idx="74">
                  <c:v>107.62165156885726</c:v>
                </c:pt>
                <c:pt idx="75">
                  <c:v>107.22156738686179</c:v>
                </c:pt>
                <c:pt idx="76">
                  <c:v>106.82736688924975</c:v>
                </c:pt>
                <c:pt idx="77">
                  <c:v>106.43890030616602</c:v>
                </c:pt>
                <c:pt idx="78">
                  <c:v>106.05602325531414</c:v>
                </c:pt>
                <c:pt idx="79">
                  <c:v>105.67859649270132</c:v>
                </c:pt>
                <c:pt idx="80">
                  <c:v>105.30648567742621</c:v>
                </c:pt>
                <c:pt idx="81">
                  <c:v>104.93956114958057</c:v>
                </c:pt>
                <c:pt idx="82">
                  <c:v>104.57769772040463</c:v>
                </c:pt>
                <c:pt idx="83">
                  <c:v>104.2207744739023</c:v>
                </c:pt>
                <c:pt idx="84">
                  <c:v>103.86867457918008</c:v>
                </c:pt>
                <c:pt idx="85">
                  <c:v>103.52128511282862</c:v>
                </c:pt>
              </c:numCache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  <c:max val="0.26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bhp / weight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.0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crossBetween val="midCat"/>
        <c:dispUnits/>
        <c:majorUnit val="0.04"/>
        <c:minorUnit val="0.01"/>
      </c:valAx>
      <c:valAx>
        <c:axId val="47114147"/>
        <c:scaling>
          <c:orientation val="minMax"/>
          <c:max val="15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crossBetween val="midCat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0-60 mph time vs ¼-mile ET</a:t>
            </a:r>
          </a:p>
        </c:rich>
      </c:tx>
      <c:layout>
        <c:manualLayout>
          <c:xMode val="factor"/>
          <c:yMode val="factor"/>
          <c:x val="-0.2575"/>
          <c:y val="0.1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865"/>
          <c:w val="0.41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Data!$M$7:$M$168</c:f>
              <c:numCache>
                <c:ptCount val="162"/>
                <c:pt idx="0">
                  <c:v>9.3</c:v>
                </c:pt>
                <c:pt idx="1">
                  <c:v>9.9</c:v>
                </c:pt>
                <c:pt idx="2">
                  <c:v>11.1</c:v>
                </c:pt>
                <c:pt idx="3">
                  <c:v>11.3</c:v>
                </c:pt>
                <c:pt idx="4">
                  <c:v>11.8</c:v>
                </c:pt>
                <c:pt idx="5">
                  <c:v>10.8</c:v>
                </c:pt>
                <c:pt idx="6">
                  <c:v>11.5</c:v>
                </c:pt>
                <c:pt idx="7">
                  <c:v>11.6</c:v>
                </c:pt>
                <c:pt idx="8">
                  <c:v>11.5</c:v>
                </c:pt>
                <c:pt idx="9">
                  <c:v>11.7</c:v>
                </c:pt>
                <c:pt idx="10">
                  <c:v>11</c:v>
                </c:pt>
                <c:pt idx="11">
                  <c:v>12</c:v>
                </c:pt>
                <c:pt idx="12">
                  <c:v>11.9</c:v>
                </c:pt>
                <c:pt idx="13">
                  <c:v>12</c:v>
                </c:pt>
                <c:pt idx="14">
                  <c:v>12</c:v>
                </c:pt>
                <c:pt idx="15">
                  <c:v>11.7</c:v>
                </c:pt>
                <c:pt idx="16">
                  <c:v>11.3</c:v>
                </c:pt>
                <c:pt idx="17">
                  <c:v>11.9</c:v>
                </c:pt>
                <c:pt idx="18">
                  <c:v>12.2</c:v>
                </c:pt>
                <c:pt idx="19">
                  <c:v>12.3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  <c:pt idx="25">
                  <c:v>11.6</c:v>
                </c:pt>
                <c:pt idx="26">
                  <c:v>12.2</c:v>
                </c:pt>
                <c:pt idx="27">
                  <c:v>12.4</c:v>
                </c:pt>
                <c:pt idx="28">
                  <c:v>12.9</c:v>
                </c:pt>
                <c:pt idx="29">
                  <c:v>12.6</c:v>
                </c:pt>
                <c:pt idx="30">
                  <c:v>12.8</c:v>
                </c:pt>
                <c:pt idx="31">
                  <c:v>12.8</c:v>
                </c:pt>
                <c:pt idx="32">
                  <c:v>13</c:v>
                </c:pt>
                <c:pt idx="33">
                  <c:v>13</c:v>
                </c:pt>
                <c:pt idx="34">
                  <c:v>12.8</c:v>
                </c:pt>
                <c:pt idx="35">
                  <c:v>13</c:v>
                </c:pt>
                <c:pt idx="36">
                  <c:v>13</c:v>
                </c:pt>
                <c:pt idx="37">
                  <c:v>13.1</c:v>
                </c:pt>
                <c:pt idx="38">
                  <c:v>13.1</c:v>
                </c:pt>
                <c:pt idx="39">
                  <c:v>13.3</c:v>
                </c:pt>
                <c:pt idx="40">
                  <c:v>13.1</c:v>
                </c:pt>
                <c:pt idx="41">
                  <c:v>13.1</c:v>
                </c:pt>
                <c:pt idx="42">
                  <c:v>13.3</c:v>
                </c:pt>
                <c:pt idx="43">
                  <c:v>12.9</c:v>
                </c:pt>
                <c:pt idx="44">
                  <c:v>13.2</c:v>
                </c:pt>
                <c:pt idx="45">
                  <c:v>13.1</c:v>
                </c:pt>
                <c:pt idx="46">
                  <c:v>13.2</c:v>
                </c:pt>
                <c:pt idx="47">
                  <c:v>13.2</c:v>
                </c:pt>
                <c:pt idx="48">
                  <c:v>13.3</c:v>
                </c:pt>
                <c:pt idx="49">
                  <c:v>13.3</c:v>
                </c:pt>
                <c:pt idx="50">
                  <c:v>13.4</c:v>
                </c:pt>
                <c:pt idx="51">
                  <c:v>13.4</c:v>
                </c:pt>
                <c:pt idx="52">
                  <c:v>13</c:v>
                </c:pt>
                <c:pt idx="53">
                  <c:v>13.3</c:v>
                </c:pt>
                <c:pt idx="54">
                  <c:v>13.3</c:v>
                </c:pt>
                <c:pt idx="55">
                  <c:v>13.3</c:v>
                </c:pt>
                <c:pt idx="56">
                  <c:v>13.3</c:v>
                </c:pt>
                <c:pt idx="57">
                  <c:v>13.4</c:v>
                </c:pt>
                <c:pt idx="58">
                  <c:v>13.4</c:v>
                </c:pt>
                <c:pt idx="59">
                  <c:v>13.4</c:v>
                </c:pt>
                <c:pt idx="60">
                  <c:v>13.4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13.6</c:v>
                </c:pt>
                <c:pt idx="65">
                  <c:v>13.6</c:v>
                </c:pt>
                <c:pt idx="66">
                  <c:v>13.6</c:v>
                </c:pt>
                <c:pt idx="67">
                  <c:v>13.7</c:v>
                </c:pt>
                <c:pt idx="68">
                  <c:v>13.7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13.8</c:v>
                </c:pt>
                <c:pt idx="74">
                  <c:v>13.7</c:v>
                </c:pt>
                <c:pt idx="75">
                  <c:v>13.7</c:v>
                </c:pt>
                <c:pt idx="76">
                  <c:v>13.7</c:v>
                </c:pt>
                <c:pt idx="77">
                  <c:v>13.8</c:v>
                </c:pt>
                <c:pt idx="78">
                  <c:v>13.8</c:v>
                </c:pt>
                <c:pt idx="79">
                  <c:v>13.9</c:v>
                </c:pt>
                <c:pt idx="80">
                  <c:v>13.9</c:v>
                </c:pt>
                <c:pt idx="81">
                  <c:v>13.9</c:v>
                </c:pt>
                <c:pt idx="82">
                  <c:v>13.9</c:v>
                </c:pt>
                <c:pt idx="83">
                  <c:v>13.9</c:v>
                </c:pt>
                <c:pt idx="84">
                  <c:v>14</c:v>
                </c:pt>
                <c:pt idx="85">
                  <c:v>14.1</c:v>
                </c:pt>
                <c:pt idx="86">
                  <c:v>14.1</c:v>
                </c:pt>
                <c:pt idx="87">
                  <c:v>14</c:v>
                </c:pt>
                <c:pt idx="88">
                  <c:v>14</c:v>
                </c:pt>
                <c:pt idx="89">
                  <c:v>14.2</c:v>
                </c:pt>
                <c:pt idx="90">
                  <c:v>14.1</c:v>
                </c:pt>
                <c:pt idx="91">
                  <c:v>14.2</c:v>
                </c:pt>
                <c:pt idx="92">
                  <c:v>14.2</c:v>
                </c:pt>
                <c:pt idx="93">
                  <c:v>14.2</c:v>
                </c:pt>
                <c:pt idx="94">
                  <c:v>14.3</c:v>
                </c:pt>
                <c:pt idx="95">
                  <c:v>14.3</c:v>
                </c:pt>
                <c:pt idx="96">
                  <c:v>14.3</c:v>
                </c:pt>
                <c:pt idx="97">
                  <c:v>14.4</c:v>
                </c:pt>
                <c:pt idx="98">
                  <c:v>14.4</c:v>
                </c:pt>
                <c:pt idx="99">
                  <c:v>14.5</c:v>
                </c:pt>
                <c:pt idx="100">
                  <c:v>14.3</c:v>
                </c:pt>
                <c:pt idx="101">
                  <c:v>14.5</c:v>
                </c:pt>
                <c:pt idx="102">
                  <c:v>14.4</c:v>
                </c:pt>
                <c:pt idx="103">
                  <c:v>14.6</c:v>
                </c:pt>
                <c:pt idx="104">
                  <c:v>14.7</c:v>
                </c:pt>
                <c:pt idx="105">
                  <c:v>14.5</c:v>
                </c:pt>
                <c:pt idx="106">
                  <c:v>14.5</c:v>
                </c:pt>
                <c:pt idx="107">
                  <c:v>14.7</c:v>
                </c:pt>
                <c:pt idx="108">
                  <c:v>14.7</c:v>
                </c:pt>
                <c:pt idx="109">
                  <c:v>14.7</c:v>
                </c:pt>
                <c:pt idx="110">
                  <c:v>14.7</c:v>
                </c:pt>
                <c:pt idx="111">
                  <c:v>14.8</c:v>
                </c:pt>
                <c:pt idx="112">
                  <c:v>14.9</c:v>
                </c:pt>
                <c:pt idx="113">
                  <c:v>14.7</c:v>
                </c:pt>
                <c:pt idx="114">
                  <c:v>14.7</c:v>
                </c:pt>
                <c:pt idx="115">
                  <c:v>14.8</c:v>
                </c:pt>
                <c:pt idx="116">
                  <c:v>15.1</c:v>
                </c:pt>
                <c:pt idx="117">
                  <c:v>14.8</c:v>
                </c:pt>
                <c:pt idx="118">
                  <c:v>14.8</c:v>
                </c:pt>
                <c:pt idx="119">
                  <c:v>14.9</c:v>
                </c:pt>
                <c:pt idx="120">
                  <c:v>14.9</c:v>
                </c:pt>
                <c:pt idx="121">
                  <c:v>14.9</c:v>
                </c:pt>
                <c:pt idx="122">
                  <c:v>15.1</c:v>
                </c:pt>
                <c:pt idx="123">
                  <c:v>14.8</c:v>
                </c:pt>
                <c:pt idx="124">
                  <c:v>14.9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15.2</c:v>
                </c:pt>
                <c:pt idx="129">
                  <c:v>15.2</c:v>
                </c:pt>
                <c:pt idx="130">
                  <c:v>15.1</c:v>
                </c:pt>
                <c:pt idx="131">
                  <c:v>15</c:v>
                </c:pt>
                <c:pt idx="132">
                  <c:v>15.2</c:v>
                </c:pt>
                <c:pt idx="133">
                  <c:v>15.2</c:v>
                </c:pt>
                <c:pt idx="134">
                  <c:v>15.3</c:v>
                </c:pt>
                <c:pt idx="135">
                  <c:v>15.2</c:v>
                </c:pt>
                <c:pt idx="136">
                  <c:v>15.2</c:v>
                </c:pt>
                <c:pt idx="137">
                  <c:v>15.4</c:v>
                </c:pt>
                <c:pt idx="138">
                  <c:v>15.5</c:v>
                </c:pt>
                <c:pt idx="139">
                  <c:v>15.5</c:v>
                </c:pt>
                <c:pt idx="140">
                  <c:v>15.6</c:v>
                </c:pt>
                <c:pt idx="141">
                  <c:v>15.4</c:v>
                </c:pt>
                <c:pt idx="142">
                  <c:v>15.5</c:v>
                </c:pt>
                <c:pt idx="143">
                  <c:v>15.5</c:v>
                </c:pt>
                <c:pt idx="144">
                  <c:v>15.6</c:v>
                </c:pt>
                <c:pt idx="145">
                  <c:v>15.6</c:v>
                </c:pt>
                <c:pt idx="146">
                  <c:v>15.6</c:v>
                </c:pt>
                <c:pt idx="147">
                  <c:v>15.8</c:v>
                </c:pt>
                <c:pt idx="148">
                  <c:v>15.7</c:v>
                </c:pt>
                <c:pt idx="149">
                  <c:v>15.8</c:v>
                </c:pt>
                <c:pt idx="150">
                  <c:v>15.9</c:v>
                </c:pt>
                <c:pt idx="151">
                  <c:v>15.9</c:v>
                </c:pt>
                <c:pt idx="152">
                  <c:v>15.8</c:v>
                </c:pt>
                <c:pt idx="153">
                  <c:v>16</c:v>
                </c:pt>
                <c:pt idx="154">
                  <c:v>16.1</c:v>
                </c:pt>
                <c:pt idx="155">
                  <c:v>16.1</c:v>
                </c:pt>
                <c:pt idx="156">
                  <c:v>16.2</c:v>
                </c:pt>
                <c:pt idx="157">
                  <c:v>16.6</c:v>
                </c:pt>
                <c:pt idx="158">
                  <c:v>16.5</c:v>
                </c:pt>
                <c:pt idx="159">
                  <c:v>16.6</c:v>
                </c:pt>
                <c:pt idx="160">
                  <c:v>16.5</c:v>
                </c:pt>
                <c:pt idx="161">
                  <c:v>16.5</c:v>
                </c:pt>
              </c:numCache>
            </c:numRef>
          </c:xVal>
          <c:yVal>
            <c:numRef>
              <c:f>Data!$L$7:$L$168</c:f>
              <c:numCache>
                <c:ptCount val="162"/>
                <c:pt idx="0">
                  <c:v>2.3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3.5</c:v>
                </c:pt>
                <c:pt idx="9">
                  <c:v>3.5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4.4</c:v>
                </c:pt>
                <c:pt idx="29">
                  <c:v>4.4</c:v>
                </c:pt>
                <c:pt idx="30">
                  <c:v>4.4</c:v>
                </c:pt>
                <c:pt idx="31">
                  <c:v>4.4</c:v>
                </c:pt>
                <c:pt idx="32">
                  <c:v>4.5</c:v>
                </c:pt>
                <c:pt idx="33">
                  <c:v>4.5</c:v>
                </c:pt>
                <c:pt idx="34">
                  <c:v>4.6</c:v>
                </c:pt>
                <c:pt idx="35">
                  <c:v>4.6</c:v>
                </c:pt>
                <c:pt idx="36">
                  <c:v>4.6</c:v>
                </c:pt>
                <c:pt idx="37">
                  <c:v>4.6</c:v>
                </c:pt>
                <c:pt idx="38">
                  <c:v>4.6</c:v>
                </c:pt>
                <c:pt idx="39">
                  <c:v>4.6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4.8</c:v>
                </c:pt>
                <c:pt idx="44">
                  <c:v>4.8</c:v>
                </c:pt>
                <c:pt idx="45">
                  <c:v>4.8</c:v>
                </c:pt>
                <c:pt idx="46">
                  <c:v>4.8</c:v>
                </c:pt>
                <c:pt idx="47">
                  <c:v>4.8</c:v>
                </c:pt>
                <c:pt idx="48">
                  <c:v>4.8</c:v>
                </c:pt>
                <c:pt idx="49">
                  <c:v>4.8</c:v>
                </c:pt>
                <c:pt idx="50">
                  <c:v>4.8</c:v>
                </c:pt>
                <c:pt idx="51">
                  <c:v>4.8</c:v>
                </c:pt>
                <c:pt idx="52">
                  <c:v>4.9</c:v>
                </c:pt>
                <c:pt idx="53">
                  <c:v>4.9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4.9</c:v>
                </c:pt>
                <c:pt idx="58">
                  <c:v>4.9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5.1</c:v>
                </c:pt>
                <c:pt idx="65">
                  <c:v>5.1</c:v>
                </c:pt>
                <c:pt idx="66">
                  <c:v>5.1</c:v>
                </c:pt>
                <c:pt idx="67">
                  <c:v>5.1</c:v>
                </c:pt>
                <c:pt idx="68">
                  <c:v>5.2</c:v>
                </c:pt>
                <c:pt idx="69">
                  <c:v>5.2</c:v>
                </c:pt>
                <c:pt idx="70">
                  <c:v>5.2</c:v>
                </c:pt>
                <c:pt idx="71">
                  <c:v>5.2</c:v>
                </c:pt>
                <c:pt idx="72">
                  <c:v>5.2</c:v>
                </c:pt>
                <c:pt idx="73">
                  <c:v>5.2</c:v>
                </c:pt>
                <c:pt idx="74">
                  <c:v>5.3</c:v>
                </c:pt>
                <c:pt idx="75">
                  <c:v>5.3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5.4</c:v>
                </c:pt>
                <c:pt idx="80">
                  <c:v>5.4</c:v>
                </c:pt>
                <c:pt idx="81">
                  <c:v>5.4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5.5</c:v>
                </c:pt>
                <c:pt idx="86">
                  <c:v>5.5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5.8</c:v>
                </c:pt>
                <c:pt idx="91">
                  <c:v>5.7</c:v>
                </c:pt>
                <c:pt idx="92">
                  <c:v>5.7</c:v>
                </c:pt>
                <c:pt idx="93">
                  <c:v>5.7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  <c:pt idx="97">
                  <c:v>5.8</c:v>
                </c:pt>
                <c:pt idx="98">
                  <c:v>5.8</c:v>
                </c:pt>
                <c:pt idx="99">
                  <c:v>5.8</c:v>
                </c:pt>
                <c:pt idx="100">
                  <c:v>5.9</c:v>
                </c:pt>
                <c:pt idx="101">
                  <c:v>5.9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6.2</c:v>
                </c:pt>
                <c:pt idx="111">
                  <c:v>6.2</c:v>
                </c:pt>
                <c:pt idx="112">
                  <c:v>6.2</c:v>
                </c:pt>
                <c:pt idx="113">
                  <c:v>6.3</c:v>
                </c:pt>
                <c:pt idx="114">
                  <c:v>6.3</c:v>
                </c:pt>
                <c:pt idx="115">
                  <c:v>6.3</c:v>
                </c:pt>
                <c:pt idx="116">
                  <c:v>6.3</c:v>
                </c:pt>
                <c:pt idx="117">
                  <c:v>6.4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6.6</c:v>
                </c:pt>
                <c:pt idx="124">
                  <c:v>6.6</c:v>
                </c:pt>
                <c:pt idx="125">
                  <c:v>6.6</c:v>
                </c:pt>
                <c:pt idx="126">
                  <c:v>6.6</c:v>
                </c:pt>
                <c:pt idx="127">
                  <c:v>6.6</c:v>
                </c:pt>
                <c:pt idx="128">
                  <c:v>6.7</c:v>
                </c:pt>
                <c:pt idx="129">
                  <c:v>6.7</c:v>
                </c:pt>
                <c:pt idx="130">
                  <c:v>6.7</c:v>
                </c:pt>
                <c:pt idx="131">
                  <c:v>6.7</c:v>
                </c:pt>
                <c:pt idx="132">
                  <c:v>6.8</c:v>
                </c:pt>
                <c:pt idx="133">
                  <c:v>6.8</c:v>
                </c:pt>
                <c:pt idx="134">
                  <c:v>6.8</c:v>
                </c:pt>
                <c:pt idx="135">
                  <c:v>6.9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7.1</c:v>
                </c:pt>
                <c:pt idx="142">
                  <c:v>7.1</c:v>
                </c:pt>
                <c:pt idx="143">
                  <c:v>7.2</c:v>
                </c:pt>
                <c:pt idx="144">
                  <c:v>7.3</c:v>
                </c:pt>
                <c:pt idx="145">
                  <c:v>7.3</c:v>
                </c:pt>
                <c:pt idx="146">
                  <c:v>7.4</c:v>
                </c:pt>
                <c:pt idx="147">
                  <c:v>7.4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7.7</c:v>
                </c:pt>
                <c:pt idx="153">
                  <c:v>7.8</c:v>
                </c:pt>
                <c:pt idx="154">
                  <c:v>7.9</c:v>
                </c:pt>
                <c:pt idx="155">
                  <c:v>8</c:v>
                </c:pt>
                <c:pt idx="156">
                  <c:v>8</c:v>
                </c:pt>
                <c:pt idx="157">
                  <c:v>8.5</c:v>
                </c:pt>
                <c:pt idx="158">
                  <c:v>8.6</c:v>
                </c:pt>
                <c:pt idx="159">
                  <c:v>8.8</c:v>
                </c:pt>
                <c:pt idx="160">
                  <c:v>9.1</c:v>
                </c:pt>
                <c:pt idx="161">
                  <c:v>9.1</c:v>
                </c:pt>
              </c:numCache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  <c:max val="17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¼-mile ET (s)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crossBetween val="midCat"/>
        <c:dispUnits/>
        <c:majorUnit val="1"/>
        <c:minorUnit val="0.5"/>
      </c:valAx>
      <c:valAx>
        <c:axId val="581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0-60 mph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crossBetween val="midCat"/>
        <c:dispUnits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0-60 mph time vs wgt / bhp</a:t>
            </a:r>
          </a:p>
        </c:rich>
      </c:tx>
      <c:layout>
        <c:manualLayout>
          <c:xMode val="factor"/>
          <c:yMode val="factor"/>
          <c:x val="-0.25525"/>
          <c:y val="0.1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9"/>
          <c:w val="0.41675"/>
          <c:h val="0.7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y = 0.3218x + 1.6876
R</a:t>
                    </a:r>
                    <a:r>
                      <a:rPr lang="en-US" cap="none" sz="11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 = 0.9115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trendline>
            <c:trendlineType val="linear"/>
            <c:dispEq val="0"/>
            <c:dispRSqr val="0"/>
          </c:trendline>
          <c:xVal>
            <c:numRef>
              <c:f>Data!$K$7:$K$168</c:f>
              <c:numCache>
                <c:ptCount val="162"/>
                <c:pt idx="0">
                  <c:v>3.8916666666666666</c:v>
                </c:pt>
                <c:pt idx="1">
                  <c:v>2.2</c:v>
                </c:pt>
                <c:pt idx="2">
                  <c:v>5.276923076923077</c:v>
                </c:pt>
                <c:pt idx="3">
                  <c:v>5.912162162162162</c:v>
                </c:pt>
                <c:pt idx="4">
                  <c:v>5.581818181818182</c:v>
                </c:pt>
                <c:pt idx="5">
                  <c:v>4.2</c:v>
                </c:pt>
                <c:pt idx="6">
                  <c:v>5.97457627118644</c:v>
                </c:pt>
                <c:pt idx="7">
                  <c:v>4.848484848484849</c:v>
                </c:pt>
                <c:pt idx="8">
                  <c:v>6.580226904376013</c:v>
                </c:pt>
                <c:pt idx="9">
                  <c:v>6.935817805383023</c:v>
                </c:pt>
                <c:pt idx="10">
                  <c:v>3.63</c:v>
                </c:pt>
                <c:pt idx="11">
                  <c:v>6.7</c:v>
                </c:pt>
                <c:pt idx="12">
                  <c:v>7.390350877192983</c:v>
                </c:pt>
                <c:pt idx="13">
                  <c:v>7.275862068965517</c:v>
                </c:pt>
                <c:pt idx="14">
                  <c:v>7.163636363636364</c:v>
                </c:pt>
                <c:pt idx="15">
                  <c:v>6.144230769230769</c:v>
                </c:pt>
                <c:pt idx="16">
                  <c:v>4.75</c:v>
                </c:pt>
                <c:pt idx="17">
                  <c:v>6.875</c:v>
                </c:pt>
                <c:pt idx="18">
                  <c:v>7.18</c:v>
                </c:pt>
                <c:pt idx="19">
                  <c:v>9.859154929577464</c:v>
                </c:pt>
                <c:pt idx="20">
                  <c:v>5.927505330490405</c:v>
                </c:pt>
                <c:pt idx="21">
                  <c:v>7.83112582781457</c:v>
                </c:pt>
                <c:pt idx="22">
                  <c:v>6.708487084870849</c:v>
                </c:pt>
                <c:pt idx="23">
                  <c:v>7.753623188405797</c:v>
                </c:pt>
                <c:pt idx="24">
                  <c:v>8.867469879518072</c:v>
                </c:pt>
                <c:pt idx="25">
                  <c:v>4.365079365079365</c:v>
                </c:pt>
                <c:pt idx="26">
                  <c:v>7.18</c:v>
                </c:pt>
                <c:pt idx="27">
                  <c:v>9.381663113006397</c:v>
                </c:pt>
                <c:pt idx="28">
                  <c:v>7.22</c:v>
                </c:pt>
                <c:pt idx="29">
                  <c:v>7.869565217391305</c:v>
                </c:pt>
                <c:pt idx="30">
                  <c:v>7.82</c:v>
                </c:pt>
                <c:pt idx="31">
                  <c:v>7.955555555555556</c:v>
                </c:pt>
                <c:pt idx="32">
                  <c:v>9.046153846153846</c:v>
                </c:pt>
                <c:pt idx="33">
                  <c:v>9.5</c:v>
                </c:pt>
                <c:pt idx="34">
                  <c:v>8.38345864661654</c:v>
                </c:pt>
                <c:pt idx="35">
                  <c:v>7.830188679245283</c:v>
                </c:pt>
                <c:pt idx="36">
                  <c:v>8.61038961038961</c:v>
                </c:pt>
                <c:pt idx="37">
                  <c:v>10.244565217391305</c:v>
                </c:pt>
                <c:pt idx="38">
                  <c:v>9.466666666666667</c:v>
                </c:pt>
                <c:pt idx="39">
                  <c:v>11.368421052631579</c:v>
                </c:pt>
                <c:pt idx="40">
                  <c:v>8.092783505154639</c:v>
                </c:pt>
                <c:pt idx="41">
                  <c:v>8.197530864197532</c:v>
                </c:pt>
                <c:pt idx="42">
                  <c:v>10.53935860058309</c:v>
                </c:pt>
                <c:pt idx="43">
                  <c:v>7.043478260869565</c:v>
                </c:pt>
                <c:pt idx="44">
                  <c:v>9.896103896103897</c:v>
                </c:pt>
                <c:pt idx="45">
                  <c:v>8.4475</c:v>
                </c:pt>
                <c:pt idx="46">
                  <c:v>9.066666666666666</c:v>
                </c:pt>
                <c:pt idx="47">
                  <c:v>9.949367088607595</c:v>
                </c:pt>
                <c:pt idx="48">
                  <c:v>10.406091370558375</c:v>
                </c:pt>
                <c:pt idx="49">
                  <c:v>9.907246376811594</c:v>
                </c:pt>
                <c:pt idx="50">
                  <c:v>10.81081081081081</c:v>
                </c:pt>
                <c:pt idx="51">
                  <c:v>12.693726937269373</c:v>
                </c:pt>
                <c:pt idx="52">
                  <c:v>10.215909090909092</c:v>
                </c:pt>
                <c:pt idx="53">
                  <c:v>10.376470588235295</c:v>
                </c:pt>
                <c:pt idx="54">
                  <c:v>8.092783505154639</c:v>
                </c:pt>
                <c:pt idx="55">
                  <c:v>9.846153846153847</c:v>
                </c:pt>
                <c:pt idx="56">
                  <c:v>11.566666666666666</c:v>
                </c:pt>
                <c:pt idx="57">
                  <c:v>10.671875</c:v>
                </c:pt>
                <c:pt idx="58">
                  <c:v>9.8</c:v>
                </c:pt>
                <c:pt idx="59">
                  <c:v>10.225</c:v>
                </c:pt>
                <c:pt idx="60">
                  <c:v>11.379310344827585</c:v>
                </c:pt>
                <c:pt idx="61">
                  <c:v>11.26206896551724</c:v>
                </c:pt>
                <c:pt idx="62">
                  <c:v>10.9009009009009</c:v>
                </c:pt>
                <c:pt idx="63">
                  <c:v>9.97134670487106</c:v>
                </c:pt>
                <c:pt idx="64">
                  <c:v>10.527777777777779</c:v>
                </c:pt>
                <c:pt idx="65">
                  <c:v>11.031518624641834</c:v>
                </c:pt>
                <c:pt idx="66">
                  <c:v>10.666666666666666</c:v>
                </c:pt>
                <c:pt idx="67">
                  <c:v>10.390625</c:v>
                </c:pt>
                <c:pt idx="68">
                  <c:v>22.06153846153846</c:v>
                </c:pt>
                <c:pt idx="69">
                  <c:v>12.056737588652481</c:v>
                </c:pt>
                <c:pt idx="70">
                  <c:v>13.71841155234657</c:v>
                </c:pt>
                <c:pt idx="71">
                  <c:v>9.821428571428571</c:v>
                </c:pt>
                <c:pt idx="72">
                  <c:v>10.948717948717949</c:v>
                </c:pt>
                <c:pt idx="73">
                  <c:v>9.98840579710145</c:v>
                </c:pt>
                <c:pt idx="74">
                  <c:v>12.105263157894736</c:v>
                </c:pt>
                <c:pt idx="75">
                  <c:v>11.578125</c:v>
                </c:pt>
                <c:pt idx="76">
                  <c:v>11.35135135135135</c:v>
                </c:pt>
                <c:pt idx="77">
                  <c:v>12.656716417910447</c:v>
                </c:pt>
                <c:pt idx="78">
                  <c:v>11.342857142857143</c:v>
                </c:pt>
                <c:pt idx="79">
                  <c:v>11.343283582089553</c:v>
                </c:pt>
                <c:pt idx="80">
                  <c:v>11.931147540983607</c:v>
                </c:pt>
                <c:pt idx="81">
                  <c:v>11.98360655737705</c:v>
                </c:pt>
                <c:pt idx="82">
                  <c:v>12.058823529411764</c:v>
                </c:pt>
                <c:pt idx="83">
                  <c:v>14.072847682119205</c:v>
                </c:pt>
                <c:pt idx="84">
                  <c:v>13.625</c:v>
                </c:pt>
                <c:pt idx="85">
                  <c:v>12.458333333333334</c:v>
                </c:pt>
                <c:pt idx="86">
                  <c:v>14.71111111111111</c:v>
                </c:pt>
                <c:pt idx="87">
                  <c:v>12.077702702702704</c:v>
                </c:pt>
                <c:pt idx="88">
                  <c:v>12.88</c:v>
                </c:pt>
                <c:pt idx="89">
                  <c:v>11.1875</c:v>
                </c:pt>
                <c:pt idx="90">
                  <c:v>12.09375</c:v>
                </c:pt>
                <c:pt idx="91">
                  <c:v>13.466666666666667</c:v>
                </c:pt>
                <c:pt idx="92">
                  <c:v>12.303125</c:v>
                </c:pt>
                <c:pt idx="93">
                  <c:v>12.303125</c:v>
                </c:pt>
                <c:pt idx="94">
                  <c:v>11.954098360655738</c:v>
                </c:pt>
                <c:pt idx="95">
                  <c:v>14.503311258278146</c:v>
                </c:pt>
                <c:pt idx="96">
                  <c:v>13.433962264150944</c:v>
                </c:pt>
                <c:pt idx="97">
                  <c:v>14.334600760456274</c:v>
                </c:pt>
                <c:pt idx="98">
                  <c:v>12.055737704918032</c:v>
                </c:pt>
                <c:pt idx="99">
                  <c:v>10.4421768707483</c:v>
                </c:pt>
                <c:pt idx="100">
                  <c:v>13.453125</c:v>
                </c:pt>
                <c:pt idx="101">
                  <c:v>12.778947368421052</c:v>
                </c:pt>
                <c:pt idx="102">
                  <c:v>14.23841059602649</c:v>
                </c:pt>
                <c:pt idx="103">
                  <c:v>14.0625</c:v>
                </c:pt>
                <c:pt idx="104">
                  <c:v>13.48076923076923</c:v>
                </c:pt>
                <c:pt idx="105">
                  <c:v>14.056291390728477</c:v>
                </c:pt>
                <c:pt idx="106">
                  <c:v>13.503401360544217</c:v>
                </c:pt>
                <c:pt idx="107">
                  <c:v>15.733333333333333</c:v>
                </c:pt>
                <c:pt idx="108">
                  <c:v>14.701492537313433</c:v>
                </c:pt>
                <c:pt idx="109">
                  <c:v>15.034825870646767</c:v>
                </c:pt>
                <c:pt idx="110">
                  <c:v>14.115384615384615</c:v>
                </c:pt>
                <c:pt idx="111">
                  <c:v>15.463414634146341</c:v>
                </c:pt>
                <c:pt idx="112">
                  <c:v>14.352941176470589</c:v>
                </c:pt>
                <c:pt idx="113">
                  <c:v>14.492307692307692</c:v>
                </c:pt>
                <c:pt idx="114">
                  <c:v>13.583333333333334</c:v>
                </c:pt>
                <c:pt idx="115">
                  <c:v>14.525</c:v>
                </c:pt>
                <c:pt idx="116">
                  <c:v>14.608695652173912</c:v>
                </c:pt>
                <c:pt idx="117">
                  <c:v>13.258620689655173</c:v>
                </c:pt>
                <c:pt idx="118">
                  <c:v>13.93939393939394</c:v>
                </c:pt>
                <c:pt idx="119">
                  <c:v>13.937888198757763</c:v>
                </c:pt>
                <c:pt idx="120">
                  <c:v>14.423076923076923</c:v>
                </c:pt>
                <c:pt idx="121">
                  <c:v>16.105820105820104</c:v>
                </c:pt>
                <c:pt idx="122">
                  <c:v>15.49047619047619</c:v>
                </c:pt>
                <c:pt idx="123">
                  <c:v>16.044444444444444</c:v>
                </c:pt>
                <c:pt idx="124">
                  <c:v>15.761194029850746</c:v>
                </c:pt>
                <c:pt idx="125">
                  <c:v>15.411764705882353</c:v>
                </c:pt>
                <c:pt idx="126">
                  <c:v>14.024137931034483</c:v>
                </c:pt>
                <c:pt idx="127">
                  <c:v>17.43243243243243</c:v>
                </c:pt>
                <c:pt idx="128">
                  <c:v>14.84</c:v>
                </c:pt>
                <c:pt idx="129">
                  <c:v>16.450216450216452</c:v>
                </c:pt>
                <c:pt idx="130">
                  <c:v>14.2</c:v>
                </c:pt>
                <c:pt idx="131">
                  <c:v>14.476190476190476</c:v>
                </c:pt>
                <c:pt idx="132">
                  <c:v>15.407407407407407</c:v>
                </c:pt>
                <c:pt idx="133">
                  <c:v>15.176211453744493</c:v>
                </c:pt>
                <c:pt idx="134">
                  <c:v>15.231111111111112</c:v>
                </c:pt>
                <c:pt idx="135">
                  <c:v>17.11627906976744</c:v>
                </c:pt>
                <c:pt idx="136">
                  <c:v>16.823529411764707</c:v>
                </c:pt>
                <c:pt idx="137">
                  <c:v>16.74418604651163</c:v>
                </c:pt>
                <c:pt idx="138">
                  <c:v>14.615384615384615</c:v>
                </c:pt>
                <c:pt idx="139">
                  <c:v>17.454545454545453</c:v>
                </c:pt>
                <c:pt idx="140">
                  <c:v>14.24102564102564</c:v>
                </c:pt>
                <c:pt idx="141">
                  <c:v>17.681818181818183</c:v>
                </c:pt>
                <c:pt idx="142">
                  <c:v>14.25233644859813</c:v>
                </c:pt>
                <c:pt idx="143">
                  <c:v>16</c:v>
                </c:pt>
                <c:pt idx="144">
                  <c:v>17.057142857142857</c:v>
                </c:pt>
                <c:pt idx="145">
                  <c:v>17.753623188405797</c:v>
                </c:pt>
                <c:pt idx="146">
                  <c:v>19.5625</c:v>
                </c:pt>
                <c:pt idx="147">
                  <c:v>17.323529411764707</c:v>
                </c:pt>
                <c:pt idx="148">
                  <c:v>18.151041666666668</c:v>
                </c:pt>
                <c:pt idx="149">
                  <c:v>16.86470588235294</c:v>
                </c:pt>
                <c:pt idx="150">
                  <c:v>18.34375</c:v>
                </c:pt>
                <c:pt idx="151">
                  <c:v>17.955801104972377</c:v>
                </c:pt>
                <c:pt idx="152">
                  <c:v>16.641025641025642</c:v>
                </c:pt>
                <c:pt idx="153">
                  <c:v>17.636363636363637</c:v>
                </c:pt>
                <c:pt idx="154">
                  <c:v>20.09375</c:v>
                </c:pt>
                <c:pt idx="155">
                  <c:v>18.873626373626372</c:v>
                </c:pt>
                <c:pt idx="156">
                  <c:v>17.29032258064516</c:v>
                </c:pt>
                <c:pt idx="157">
                  <c:v>21.869565217391305</c:v>
                </c:pt>
                <c:pt idx="158">
                  <c:v>19.913793103448278</c:v>
                </c:pt>
                <c:pt idx="159">
                  <c:v>18.74436090225564</c:v>
                </c:pt>
                <c:pt idx="160">
                  <c:v>19.75483870967742</c:v>
                </c:pt>
                <c:pt idx="161">
                  <c:v>19.75483870967742</c:v>
                </c:pt>
              </c:numCache>
            </c:numRef>
          </c:xVal>
          <c:yVal>
            <c:numRef>
              <c:f>Data!$L$7:$L$168</c:f>
              <c:numCache>
                <c:ptCount val="162"/>
                <c:pt idx="0">
                  <c:v>2.3</c:v>
                </c:pt>
                <c:pt idx="1">
                  <c:v>3.1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3.5</c:v>
                </c:pt>
                <c:pt idx="9">
                  <c:v>3.5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3.9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4.1</c:v>
                </c:pt>
                <c:pt idx="26">
                  <c:v>4.1</c:v>
                </c:pt>
                <c:pt idx="27">
                  <c:v>4.2</c:v>
                </c:pt>
                <c:pt idx="28">
                  <c:v>4.4</c:v>
                </c:pt>
                <c:pt idx="29">
                  <c:v>4.4</c:v>
                </c:pt>
                <c:pt idx="30">
                  <c:v>4.4</c:v>
                </c:pt>
                <c:pt idx="31">
                  <c:v>4.4</c:v>
                </c:pt>
                <c:pt idx="32">
                  <c:v>4.5</c:v>
                </c:pt>
                <c:pt idx="33">
                  <c:v>4.5</c:v>
                </c:pt>
                <c:pt idx="34">
                  <c:v>4.6</c:v>
                </c:pt>
                <c:pt idx="35">
                  <c:v>4.6</c:v>
                </c:pt>
                <c:pt idx="36">
                  <c:v>4.6</c:v>
                </c:pt>
                <c:pt idx="37">
                  <c:v>4.6</c:v>
                </c:pt>
                <c:pt idx="38">
                  <c:v>4.6</c:v>
                </c:pt>
                <c:pt idx="39">
                  <c:v>4.6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4.8</c:v>
                </c:pt>
                <c:pt idx="44">
                  <c:v>4.8</c:v>
                </c:pt>
                <c:pt idx="45">
                  <c:v>4.8</c:v>
                </c:pt>
                <c:pt idx="46">
                  <c:v>4.8</c:v>
                </c:pt>
                <c:pt idx="47">
                  <c:v>4.8</c:v>
                </c:pt>
                <c:pt idx="48">
                  <c:v>4.8</c:v>
                </c:pt>
                <c:pt idx="49">
                  <c:v>4.8</c:v>
                </c:pt>
                <c:pt idx="50">
                  <c:v>4.8</c:v>
                </c:pt>
                <c:pt idx="51">
                  <c:v>4.8</c:v>
                </c:pt>
                <c:pt idx="52">
                  <c:v>4.9</c:v>
                </c:pt>
                <c:pt idx="53">
                  <c:v>4.9</c:v>
                </c:pt>
                <c:pt idx="54">
                  <c:v>4.9</c:v>
                </c:pt>
                <c:pt idx="55">
                  <c:v>4.9</c:v>
                </c:pt>
                <c:pt idx="56">
                  <c:v>4.9</c:v>
                </c:pt>
                <c:pt idx="57">
                  <c:v>4.9</c:v>
                </c:pt>
                <c:pt idx="58">
                  <c:v>4.9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5.1</c:v>
                </c:pt>
                <c:pt idx="65">
                  <c:v>5.1</c:v>
                </c:pt>
                <c:pt idx="66">
                  <c:v>5.1</c:v>
                </c:pt>
                <c:pt idx="67">
                  <c:v>5.1</c:v>
                </c:pt>
                <c:pt idx="68">
                  <c:v>5.2</c:v>
                </c:pt>
                <c:pt idx="69">
                  <c:v>5.2</c:v>
                </c:pt>
                <c:pt idx="70">
                  <c:v>5.2</c:v>
                </c:pt>
                <c:pt idx="71">
                  <c:v>5.2</c:v>
                </c:pt>
                <c:pt idx="72">
                  <c:v>5.2</c:v>
                </c:pt>
                <c:pt idx="73">
                  <c:v>5.2</c:v>
                </c:pt>
                <c:pt idx="74">
                  <c:v>5.3</c:v>
                </c:pt>
                <c:pt idx="75">
                  <c:v>5.3</c:v>
                </c:pt>
                <c:pt idx="76">
                  <c:v>5.3</c:v>
                </c:pt>
                <c:pt idx="77">
                  <c:v>5.3</c:v>
                </c:pt>
                <c:pt idx="78">
                  <c:v>5.3</c:v>
                </c:pt>
                <c:pt idx="79">
                  <c:v>5.4</c:v>
                </c:pt>
                <c:pt idx="80">
                  <c:v>5.4</c:v>
                </c:pt>
                <c:pt idx="81">
                  <c:v>5.4</c:v>
                </c:pt>
                <c:pt idx="82">
                  <c:v>5.4</c:v>
                </c:pt>
                <c:pt idx="83">
                  <c:v>5.4</c:v>
                </c:pt>
                <c:pt idx="84">
                  <c:v>5.4</c:v>
                </c:pt>
                <c:pt idx="85">
                  <c:v>5.5</c:v>
                </c:pt>
                <c:pt idx="86">
                  <c:v>5.5</c:v>
                </c:pt>
                <c:pt idx="87">
                  <c:v>5.6</c:v>
                </c:pt>
                <c:pt idx="88">
                  <c:v>5.6</c:v>
                </c:pt>
                <c:pt idx="89">
                  <c:v>5.6</c:v>
                </c:pt>
                <c:pt idx="90">
                  <c:v>5.8</c:v>
                </c:pt>
                <c:pt idx="91">
                  <c:v>5.7</c:v>
                </c:pt>
                <c:pt idx="92">
                  <c:v>5.7</c:v>
                </c:pt>
                <c:pt idx="93">
                  <c:v>5.7</c:v>
                </c:pt>
                <c:pt idx="94">
                  <c:v>5.8</c:v>
                </c:pt>
                <c:pt idx="95">
                  <c:v>5.8</c:v>
                </c:pt>
                <c:pt idx="96">
                  <c:v>5.8</c:v>
                </c:pt>
                <c:pt idx="97">
                  <c:v>5.8</c:v>
                </c:pt>
                <c:pt idx="98">
                  <c:v>5.8</c:v>
                </c:pt>
                <c:pt idx="99">
                  <c:v>5.8</c:v>
                </c:pt>
                <c:pt idx="100">
                  <c:v>5.9</c:v>
                </c:pt>
                <c:pt idx="101">
                  <c:v>5.9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6.2</c:v>
                </c:pt>
                <c:pt idx="111">
                  <c:v>6.2</c:v>
                </c:pt>
                <c:pt idx="112">
                  <c:v>6.2</c:v>
                </c:pt>
                <c:pt idx="113">
                  <c:v>6.3</c:v>
                </c:pt>
                <c:pt idx="114">
                  <c:v>6.3</c:v>
                </c:pt>
                <c:pt idx="115">
                  <c:v>6.3</c:v>
                </c:pt>
                <c:pt idx="116">
                  <c:v>6.3</c:v>
                </c:pt>
                <c:pt idx="117">
                  <c:v>6.4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6.6</c:v>
                </c:pt>
                <c:pt idx="124">
                  <c:v>6.6</c:v>
                </c:pt>
                <c:pt idx="125">
                  <c:v>6.6</c:v>
                </c:pt>
                <c:pt idx="126">
                  <c:v>6.6</c:v>
                </c:pt>
                <c:pt idx="127">
                  <c:v>6.6</c:v>
                </c:pt>
                <c:pt idx="128">
                  <c:v>6.7</c:v>
                </c:pt>
                <c:pt idx="129">
                  <c:v>6.7</c:v>
                </c:pt>
                <c:pt idx="130">
                  <c:v>6.7</c:v>
                </c:pt>
                <c:pt idx="131">
                  <c:v>6.7</c:v>
                </c:pt>
                <c:pt idx="132">
                  <c:v>6.8</c:v>
                </c:pt>
                <c:pt idx="133">
                  <c:v>6.8</c:v>
                </c:pt>
                <c:pt idx="134">
                  <c:v>6.8</c:v>
                </c:pt>
                <c:pt idx="135">
                  <c:v>6.9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7.1</c:v>
                </c:pt>
                <c:pt idx="142">
                  <c:v>7.1</c:v>
                </c:pt>
                <c:pt idx="143">
                  <c:v>7.2</c:v>
                </c:pt>
                <c:pt idx="144">
                  <c:v>7.3</c:v>
                </c:pt>
                <c:pt idx="145">
                  <c:v>7.3</c:v>
                </c:pt>
                <c:pt idx="146">
                  <c:v>7.4</c:v>
                </c:pt>
                <c:pt idx="147">
                  <c:v>7.4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7.7</c:v>
                </c:pt>
                <c:pt idx="153">
                  <c:v>7.8</c:v>
                </c:pt>
                <c:pt idx="154">
                  <c:v>7.9</c:v>
                </c:pt>
                <c:pt idx="155">
                  <c:v>8</c:v>
                </c:pt>
                <c:pt idx="156">
                  <c:v>8</c:v>
                </c:pt>
                <c:pt idx="157">
                  <c:v>8.5</c:v>
                </c:pt>
                <c:pt idx="158">
                  <c:v>8.6</c:v>
                </c:pt>
                <c:pt idx="159">
                  <c:v>8.8</c:v>
                </c:pt>
                <c:pt idx="160">
                  <c:v>9.1</c:v>
                </c:pt>
                <c:pt idx="161">
                  <c:v>9.1</c:v>
                </c:pt>
              </c:numCache>
            </c:numRef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2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weight / bhp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crossBetween val="midCat"/>
        <c:dispUnits/>
        <c:majorUnit val="2"/>
        <c:minorUnit val="1"/>
      </c:valAx>
      <c:valAx>
        <c:axId val="124917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0-60 mph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crossBetween val="midCat"/>
        <c:dispUnits/>
        <c:majorUnit val="1"/>
        <c:min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0.684</cdr:y>
    </cdr:from>
    <cdr:to>
      <cdr:x>0.30975</cdr:x>
      <cdr:y>0.76225</cdr:y>
    </cdr:to>
    <cdr:grpSp>
      <cdr:nvGrpSpPr>
        <cdr:cNvPr id="1" name="Group 19"/>
        <cdr:cNvGrpSpPr>
          <a:grpSpLocks/>
        </cdr:cNvGrpSpPr>
      </cdr:nvGrpSpPr>
      <cdr:grpSpPr>
        <a:xfrm>
          <a:off x="1485900" y="4038600"/>
          <a:ext cx="1190625" cy="466725"/>
          <a:chOff x="1377708" y="3996730"/>
          <a:chExt cx="1179062" cy="455398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719341" y="4280443"/>
            <a:ext cx="837429" cy="17168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 flipH="1" flipV="1">
            <a:off x="1377708" y="3996730"/>
            <a:ext cx="339570" cy="28371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0.49975</cdr:x>
      <cdr:y>0.59625</cdr:y>
    </cdr:from>
    <cdr:to>
      <cdr:x>0.51325</cdr:x>
      <cdr:y>0.6305</cdr:y>
    </cdr:to>
    <cdr:sp>
      <cdr:nvSpPr>
        <cdr:cNvPr id="4" name="TextBox 4"/>
        <cdr:cNvSpPr txBox="1">
          <a:spLocks noChangeArrowheads="1"/>
        </cdr:cNvSpPr>
      </cdr:nvSpPr>
      <cdr:spPr>
        <a:xfrm>
          <a:off x="4314825" y="3524250"/>
          <a:ext cx="114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  <cdr:relSizeAnchor xmlns:cdr="http://schemas.openxmlformats.org/drawingml/2006/chartDrawing">
    <cdr:from>
      <cdr:x>0.1015</cdr:x>
      <cdr:y>0.79575</cdr:y>
    </cdr:from>
    <cdr:to>
      <cdr:x>0.237</cdr:x>
      <cdr:y>0.874</cdr:y>
    </cdr:to>
    <cdr:grpSp>
      <cdr:nvGrpSpPr>
        <cdr:cNvPr id="5" name="Group 18"/>
        <cdr:cNvGrpSpPr>
          <a:grpSpLocks/>
        </cdr:cNvGrpSpPr>
      </cdr:nvGrpSpPr>
      <cdr:grpSpPr>
        <a:xfrm>
          <a:off x="876300" y="4705350"/>
          <a:ext cx="1171575" cy="466725"/>
          <a:chOff x="803129" y="4683464"/>
          <a:chExt cx="1159838" cy="458307"/>
        </a:xfrm>
        <a:solidFill>
          <a:srgbClr val="FFFFFF"/>
        </a:solidFill>
      </cdr:grpSpPr>
      <cdr:sp>
        <cdr:nvSpPr>
          <cdr:cNvPr id="6" name="TextBox 5"/>
          <cdr:cNvSpPr txBox="1">
            <a:spLocks noChangeArrowheads="1"/>
          </cdr:cNvSpPr>
        </cdr:nvSpPr>
        <cdr:spPr>
          <a:xfrm>
            <a:off x="1134263" y="4970135"/>
            <a:ext cx="828704" cy="171636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7" name="Line 6"/>
          <cdr:cNvSpPr>
            <a:spLocks/>
          </cdr:cNvSpPr>
        </cdr:nvSpPr>
        <cdr:spPr>
          <a:xfrm flipH="1" flipV="1">
            <a:off x="803129" y="4683464"/>
            <a:ext cx="331134" cy="286671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0.24075</cdr:x>
      <cdr:y>0.3795</cdr:y>
    </cdr:from>
    <cdr:to>
      <cdr:x>0.2805</cdr:x>
      <cdr:y>0.44325</cdr:y>
    </cdr:to>
    <cdr:sp>
      <cdr:nvSpPr>
        <cdr:cNvPr id="8" name="Line 17"/>
        <cdr:cNvSpPr>
          <a:spLocks/>
        </cdr:cNvSpPr>
      </cdr:nvSpPr>
      <cdr:spPr>
        <a:xfrm>
          <a:off x="2076450" y="2238375"/>
          <a:ext cx="34290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0.35</cdr:y>
    </cdr:from>
    <cdr:to>
      <cdr:x>0.35575</cdr:x>
      <cdr:y>0.42375</cdr:y>
    </cdr:to>
    <cdr:sp>
      <cdr:nvSpPr>
        <cdr:cNvPr id="1" name="Line 11"/>
        <cdr:cNvSpPr>
          <a:spLocks/>
        </cdr:cNvSpPr>
      </cdr:nvSpPr>
      <cdr:spPr>
        <a:xfrm>
          <a:off x="2524125" y="2066925"/>
          <a:ext cx="552450" cy="438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0.692</cdr:y>
    </cdr:from>
    <cdr:to>
      <cdr:x>0.21725</cdr:x>
      <cdr:y>0.754</cdr:y>
    </cdr:to>
    <cdr:grpSp>
      <cdr:nvGrpSpPr>
        <cdr:cNvPr id="1" name="Group 6"/>
        <cdr:cNvGrpSpPr>
          <a:grpSpLocks/>
        </cdr:cNvGrpSpPr>
      </cdr:nvGrpSpPr>
      <cdr:grpSpPr>
        <a:xfrm>
          <a:off x="790575" y="4086225"/>
          <a:ext cx="1076325" cy="371475"/>
          <a:chOff x="589531" y="4479772"/>
          <a:chExt cx="1063718" cy="360826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89531" y="4668935"/>
            <a:ext cx="837412" cy="17166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V="1">
            <a:off x="1426943" y="4479772"/>
            <a:ext cx="226306" cy="19349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0.18625</cdr:x>
      <cdr:y>0.743</cdr:y>
    </cdr:from>
    <cdr:to>
      <cdr:x>0.32</cdr:x>
      <cdr:y>0.8215</cdr:y>
    </cdr:to>
    <cdr:grpSp>
      <cdr:nvGrpSpPr>
        <cdr:cNvPr id="4" name="Group 7"/>
        <cdr:cNvGrpSpPr>
          <a:grpSpLocks/>
        </cdr:cNvGrpSpPr>
      </cdr:nvGrpSpPr>
      <cdr:grpSpPr>
        <a:xfrm>
          <a:off x="1600200" y="4391025"/>
          <a:ext cx="1152525" cy="466725"/>
          <a:chOff x="1189742" y="4668914"/>
          <a:chExt cx="1142750" cy="456853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1189742" y="4954104"/>
            <a:ext cx="828779" cy="17166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6" name="Line 4"/>
          <cdr:cNvSpPr>
            <a:spLocks/>
          </cdr:cNvSpPr>
        </cdr:nvSpPr>
        <cdr:spPr>
          <a:xfrm flipV="1">
            <a:off x="2018521" y="4668914"/>
            <a:ext cx="313971" cy="285190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0.2175</cdr:x>
      <cdr:y>0.5465</cdr:y>
    </cdr:from>
    <cdr:to>
      <cdr:x>0.25925</cdr:x>
      <cdr:y>0.6025</cdr:y>
    </cdr:to>
    <cdr:sp>
      <cdr:nvSpPr>
        <cdr:cNvPr id="7" name="Line 5"/>
        <cdr:cNvSpPr>
          <a:spLocks/>
        </cdr:cNvSpPr>
      </cdr:nvSpPr>
      <cdr:spPr>
        <a:xfrm flipH="1">
          <a:off x="1876425" y="3228975"/>
          <a:ext cx="3619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0.468</cdr:y>
    </cdr:from>
    <cdr:to>
      <cdr:x>0.29875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2762250"/>
          <a:ext cx="84772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Hale's formula</a:t>
          </a:r>
        </a:p>
      </cdr:txBody>
    </cdr:sp>
  </cdr:relSizeAnchor>
  <cdr:relSizeAnchor xmlns:cdr="http://schemas.openxmlformats.org/drawingml/2006/chartDrawing">
    <cdr:from>
      <cdr:x>0.175</cdr:x>
      <cdr:y>0.4975</cdr:y>
    </cdr:from>
    <cdr:to>
      <cdr:x>0.20075</cdr:x>
      <cdr:y>0.51475</cdr:y>
    </cdr:to>
    <cdr:sp>
      <cdr:nvSpPr>
        <cdr:cNvPr id="2" name="Line 3"/>
        <cdr:cNvSpPr>
          <a:spLocks/>
        </cdr:cNvSpPr>
      </cdr:nvSpPr>
      <cdr:spPr>
        <a:xfrm flipV="1">
          <a:off x="1504950" y="2933700"/>
          <a:ext cx="219075" cy="10477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0.62375</cdr:y>
    </cdr:from>
    <cdr:to>
      <cdr:x>0.3745</cdr:x>
      <cdr:y>0.65325</cdr:y>
    </cdr:to>
    <cdr:sp>
      <cdr:nvSpPr>
        <cdr:cNvPr id="3" name="TextBox 4"/>
        <cdr:cNvSpPr txBox="1">
          <a:spLocks noChangeArrowheads="1"/>
        </cdr:cNvSpPr>
      </cdr:nvSpPr>
      <cdr:spPr>
        <a:xfrm>
          <a:off x="2390775" y="3686175"/>
          <a:ext cx="838200" cy="171450"/>
        </a:xfrm>
        <a:prstGeom prst="rect">
          <a:avLst/>
        </a:prstGeom>
        <a:solidFill>
          <a:srgbClr val="FFFFFF"/>
        </a:solidFill>
        <a:ln w="15875" cmpd="sng">
          <a:solidFill>
            <a:srgbClr val="99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Fox's formula</a:t>
          </a:r>
        </a:p>
      </cdr:txBody>
    </cdr:sp>
  </cdr:relSizeAnchor>
  <cdr:relSizeAnchor xmlns:cdr="http://schemas.openxmlformats.org/drawingml/2006/chartDrawing">
    <cdr:from>
      <cdr:x>0.25425</cdr:x>
      <cdr:y>0.65325</cdr:y>
    </cdr:from>
    <cdr:to>
      <cdr:x>0.2915</cdr:x>
      <cdr:y>0.6805</cdr:y>
    </cdr:to>
    <cdr:sp>
      <cdr:nvSpPr>
        <cdr:cNvPr id="4" name="Line 6"/>
        <cdr:cNvSpPr>
          <a:spLocks/>
        </cdr:cNvSpPr>
      </cdr:nvSpPr>
      <cdr:spPr>
        <a:xfrm flipH="1">
          <a:off x="2190750" y="3857625"/>
          <a:ext cx="323850" cy="161925"/>
        </a:xfrm>
        <a:prstGeom prst="line">
          <a:avLst/>
        </a:prstGeom>
        <a:noFill/>
        <a:ln w="19050" cmpd="sng">
          <a:solidFill>
            <a:srgbClr val="99CC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0.3735</cdr:y>
    </cdr:from>
    <cdr:to>
      <cdr:x>0.16275</cdr:x>
      <cdr:y>0.398</cdr:y>
    </cdr:to>
    <cdr:sp>
      <cdr:nvSpPr>
        <cdr:cNvPr id="5" name="Line 7"/>
        <cdr:cNvSpPr>
          <a:spLocks/>
        </cdr:cNvSpPr>
      </cdr:nvSpPr>
      <cdr:spPr>
        <a:xfrm flipH="1">
          <a:off x="1047750" y="2200275"/>
          <a:ext cx="3524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0.743</cdr:y>
    </cdr:from>
    <cdr:to>
      <cdr:x>0.24075</cdr:x>
      <cdr:y>0.7725</cdr:y>
    </cdr:to>
    <cdr:sp>
      <cdr:nvSpPr>
        <cdr:cNvPr id="6" name="TextBox 8"/>
        <cdr:cNvSpPr txBox="1">
          <a:spLocks noChangeArrowheads="1"/>
        </cdr:cNvSpPr>
      </cdr:nvSpPr>
      <cdr:spPr>
        <a:xfrm>
          <a:off x="876300" y="4391025"/>
          <a:ext cx="1190625" cy="171450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Huntington's formula</a:t>
          </a:r>
        </a:p>
      </cdr:txBody>
    </cdr:sp>
  </cdr:relSizeAnchor>
  <cdr:relSizeAnchor xmlns:cdr="http://schemas.openxmlformats.org/drawingml/2006/chartDrawing">
    <cdr:from>
      <cdr:x>0.196</cdr:x>
      <cdr:y>0.6805</cdr:y>
    </cdr:from>
    <cdr:to>
      <cdr:x>0.241</cdr:x>
      <cdr:y>0.743</cdr:y>
    </cdr:to>
    <cdr:sp>
      <cdr:nvSpPr>
        <cdr:cNvPr id="7" name="Line 9"/>
        <cdr:cNvSpPr>
          <a:spLocks/>
        </cdr:cNvSpPr>
      </cdr:nvSpPr>
      <cdr:spPr>
        <a:xfrm flipV="1">
          <a:off x="1685925" y="4019550"/>
          <a:ext cx="390525" cy="371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0.447</cdr:y>
    </cdr:from>
    <cdr:to>
      <cdr:x>0.20975</cdr:x>
      <cdr:y>0.509</cdr:y>
    </cdr:to>
    <cdr:grpSp>
      <cdr:nvGrpSpPr>
        <cdr:cNvPr id="1" name="Group 9"/>
        <cdr:cNvGrpSpPr>
          <a:grpSpLocks/>
        </cdr:cNvGrpSpPr>
      </cdr:nvGrpSpPr>
      <cdr:grpSpPr>
        <a:xfrm>
          <a:off x="676275" y="2638425"/>
          <a:ext cx="1123950" cy="371475"/>
          <a:chOff x="542539" y="2856055"/>
          <a:chExt cx="1114982" cy="363736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542539" y="2856055"/>
            <a:ext cx="837351" cy="17168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Hale's formula</a:t>
            </a:r>
          </a:p>
        </cdr:txBody>
      </cdr:sp>
      <cdr:sp>
        <cdr:nvSpPr>
          <cdr:cNvPr id="3" name="Line 2"/>
          <cdr:cNvSpPr>
            <a:spLocks/>
          </cdr:cNvSpPr>
        </cdr:nvSpPr>
        <cdr:spPr>
          <a:xfrm flipH="1" flipV="1">
            <a:off x="1386302" y="3027738"/>
            <a:ext cx="271219" cy="19205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triangl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0.24875</cdr:x>
      <cdr:y>0.47325</cdr:y>
    </cdr:from>
    <cdr:to>
      <cdr:x>0.3455</cdr:x>
      <cdr:y>0.556</cdr:y>
    </cdr:to>
    <cdr:grpSp>
      <cdr:nvGrpSpPr>
        <cdr:cNvPr id="4" name="Group 11"/>
        <cdr:cNvGrpSpPr>
          <a:grpSpLocks/>
        </cdr:cNvGrpSpPr>
      </cdr:nvGrpSpPr>
      <cdr:grpSpPr>
        <a:xfrm>
          <a:off x="2143125" y="2790825"/>
          <a:ext cx="838200" cy="485775"/>
          <a:chOff x="1924519" y="3030648"/>
          <a:chExt cx="828761" cy="484496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1924519" y="3343511"/>
            <a:ext cx="828761" cy="17163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99CC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Fox's formula</a:t>
            </a:r>
          </a:p>
        </cdr:txBody>
      </cdr:sp>
      <cdr:sp>
        <cdr:nvSpPr>
          <cdr:cNvPr id="6" name="Line 4"/>
          <cdr:cNvSpPr>
            <a:spLocks/>
          </cdr:cNvSpPr>
        </cdr:nvSpPr>
        <cdr:spPr>
          <a:xfrm>
            <a:off x="1924519" y="3030648"/>
            <a:ext cx="247800" cy="312863"/>
          </a:xfrm>
          <a:prstGeom prst="line">
            <a:avLst/>
          </a:prstGeom>
          <a:noFill/>
          <a:ln w="19050" cmpd="sng">
            <a:solidFill>
              <a:srgbClr val="99CC00"/>
            </a:solidFill>
            <a:headEnd type="triangl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0.27975</cdr:x>
      <cdr:y>0.36475</cdr:y>
    </cdr:from>
    <cdr:to>
      <cdr:x>0.30875</cdr:x>
      <cdr:y>0.40625</cdr:y>
    </cdr:to>
    <cdr:sp>
      <cdr:nvSpPr>
        <cdr:cNvPr id="7" name="Line 5"/>
        <cdr:cNvSpPr>
          <a:spLocks/>
        </cdr:cNvSpPr>
      </cdr:nvSpPr>
      <cdr:spPr>
        <a:xfrm>
          <a:off x="2409825" y="2152650"/>
          <a:ext cx="2476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0.6135</cdr:y>
    </cdr:from>
    <cdr:to>
      <cdr:x>0.32225</cdr:x>
      <cdr:y>0.7005</cdr:y>
    </cdr:to>
    <cdr:grpSp>
      <cdr:nvGrpSpPr>
        <cdr:cNvPr id="8" name="Group 10"/>
        <cdr:cNvGrpSpPr>
          <a:grpSpLocks/>
        </cdr:cNvGrpSpPr>
      </cdr:nvGrpSpPr>
      <cdr:grpSpPr>
        <a:xfrm>
          <a:off x="1524000" y="3619500"/>
          <a:ext cx="1257300" cy="514350"/>
          <a:chOff x="1514411" y="3570432"/>
          <a:chExt cx="1238869" cy="507775"/>
        </a:xfrm>
        <a:solidFill>
          <a:srgbClr val="FFFFFF"/>
        </a:solidFill>
      </cdr:grpSpPr>
      <cdr:sp>
        <cdr:nvSpPr>
          <cdr:cNvPr id="9" name="TextBox 6"/>
          <cdr:cNvSpPr txBox="1">
            <a:spLocks noChangeArrowheads="1"/>
          </cdr:cNvSpPr>
        </cdr:nvSpPr>
        <cdr:spPr>
          <a:xfrm>
            <a:off x="1572018" y="3906579"/>
            <a:ext cx="1181262" cy="17162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Huntington's formula</a:t>
            </a:r>
          </a:p>
        </cdr:txBody>
      </cdr:sp>
      <cdr:sp>
        <cdr:nvSpPr>
          <cdr:cNvPr id="10" name="Line 8"/>
          <cdr:cNvSpPr>
            <a:spLocks/>
          </cdr:cNvSpPr>
        </cdr:nvSpPr>
        <cdr:spPr>
          <a:xfrm flipH="1" flipV="1">
            <a:off x="1514411" y="3570432"/>
            <a:ext cx="410066" cy="336147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0.32375</cdr:y>
    </cdr:from>
    <cdr:to>
      <cdr:x>0.3545</cdr:x>
      <cdr:y>0.41725</cdr:y>
    </cdr:to>
    <cdr:sp>
      <cdr:nvSpPr>
        <cdr:cNvPr id="1" name="Line 1"/>
        <cdr:cNvSpPr>
          <a:spLocks/>
        </cdr:cNvSpPr>
      </cdr:nvSpPr>
      <cdr:spPr>
        <a:xfrm>
          <a:off x="2571750" y="1914525"/>
          <a:ext cx="485775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alth316.com/misc/static_&amp;_sliding_friction_drag_racer_design.pdf" TargetMode="External" /><Relationship Id="rId2" Type="http://schemas.openxmlformats.org/officeDocument/2006/relationships/hyperlink" Target="http://www.stealth316.com/calc-hp-et-mph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5"/>
  <sheetViews>
    <sheetView tabSelected="1" workbookViewId="0" topLeftCell="A1">
      <pane ySplit="5" topLeftCell="BM13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00390625" style="1" customWidth="1"/>
    <col min="2" max="2" width="15.7109375" style="1" customWidth="1"/>
    <col min="3" max="3" width="27.00390625" style="1" customWidth="1"/>
    <col min="4" max="4" width="7.00390625" style="1" customWidth="1"/>
    <col min="5" max="5" width="7.8515625" style="1" customWidth="1"/>
    <col min="6" max="6" width="5.7109375" style="1" customWidth="1"/>
    <col min="7" max="7" width="5.8515625" style="1" customWidth="1"/>
    <col min="8" max="8" width="7.421875" style="1" customWidth="1"/>
    <col min="9" max="9" width="8.140625" style="1" customWidth="1"/>
    <col min="10" max="10" width="9.140625" style="6" customWidth="1"/>
    <col min="11" max="11" width="9.140625" style="8" customWidth="1"/>
    <col min="12" max="12" width="7.00390625" style="8" customWidth="1"/>
    <col min="13" max="13" width="5.57421875" style="1" customWidth="1"/>
    <col min="14" max="14" width="6.8515625" style="1" customWidth="1"/>
    <col min="15" max="16384" width="9.140625" style="1" customWidth="1"/>
  </cols>
  <sheetData>
    <row r="1" ht="12.75">
      <c r="A1" s="15" t="s">
        <v>244</v>
      </c>
    </row>
    <row r="2" ht="11.25">
      <c r="A2" s="1" t="s">
        <v>291</v>
      </c>
    </row>
    <row r="3" ht="11.25">
      <c r="A3" s="1" t="s">
        <v>193</v>
      </c>
    </row>
    <row r="4" ht="11.25">
      <c r="M4" s="2" t="s">
        <v>201</v>
      </c>
    </row>
    <row r="5" spans="1:14" ht="11.25">
      <c r="A5" s="3" t="s">
        <v>0</v>
      </c>
      <c r="B5" s="3" t="s">
        <v>1</v>
      </c>
      <c r="C5" s="3" t="s">
        <v>2</v>
      </c>
      <c r="D5" s="3" t="s">
        <v>27</v>
      </c>
      <c r="E5" s="3" t="s">
        <v>202</v>
      </c>
      <c r="F5" s="3" t="s">
        <v>3</v>
      </c>
      <c r="G5" s="4" t="s">
        <v>203</v>
      </c>
      <c r="H5" s="3" t="s">
        <v>4</v>
      </c>
      <c r="I5" s="4" t="s">
        <v>203</v>
      </c>
      <c r="J5" s="7" t="s">
        <v>199</v>
      </c>
      <c r="K5" s="9" t="s">
        <v>200</v>
      </c>
      <c r="L5" s="16" t="s">
        <v>41</v>
      </c>
      <c r="M5" s="3" t="s">
        <v>42</v>
      </c>
      <c r="N5" s="3" t="s">
        <v>5</v>
      </c>
    </row>
    <row r="6" spans="1:14" ht="11.25">
      <c r="A6" s="3"/>
      <c r="B6" s="3"/>
      <c r="C6" s="3"/>
      <c r="D6" s="3"/>
      <c r="E6" s="3"/>
      <c r="F6" s="3"/>
      <c r="G6" s="4"/>
      <c r="H6" s="3"/>
      <c r="I6" s="4"/>
      <c r="J6" s="7"/>
      <c r="K6" s="9"/>
      <c r="L6" s="16"/>
      <c r="M6" s="3"/>
      <c r="N6" s="3"/>
    </row>
    <row r="7" spans="1:14" ht="11.25">
      <c r="A7" s="12" t="s">
        <v>156</v>
      </c>
      <c r="B7" s="1" t="s">
        <v>157</v>
      </c>
      <c r="C7" s="1" t="s">
        <v>159</v>
      </c>
      <c r="D7" s="5">
        <v>2135</v>
      </c>
      <c r="E7" s="5">
        <f aca="true" t="shared" si="0" ref="E7:E64">D7+200</f>
        <v>2335</v>
      </c>
      <c r="F7" s="5">
        <v>600</v>
      </c>
      <c r="G7" s="5">
        <v>7000</v>
      </c>
      <c r="H7" s="5">
        <v>500</v>
      </c>
      <c r="I7" s="5"/>
      <c r="J7" s="6">
        <f aca="true" t="shared" si="1" ref="J7:J64">F7/E7</f>
        <v>0.2569593147751606</v>
      </c>
      <c r="K7" s="10">
        <f aca="true" t="shared" si="2" ref="K7:K64">E7/F7</f>
        <v>3.8916666666666666</v>
      </c>
      <c r="L7" s="17">
        <v>2.3</v>
      </c>
      <c r="M7" s="14">
        <v>9.3</v>
      </c>
      <c r="N7" s="14">
        <v>148</v>
      </c>
    </row>
    <row r="8" spans="1:14" ht="11.25">
      <c r="A8" s="12" t="s">
        <v>246</v>
      </c>
      <c r="B8" s="1" t="s">
        <v>245</v>
      </c>
      <c r="C8" s="1" t="s">
        <v>282</v>
      </c>
      <c r="D8" s="5">
        <v>1560</v>
      </c>
      <c r="E8" s="5">
        <v>1760</v>
      </c>
      <c r="F8" s="5">
        <v>800</v>
      </c>
      <c r="G8" s="5"/>
      <c r="H8" s="5"/>
      <c r="I8" s="5"/>
      <c r="J8" s="6">
        <f t="shared" si="1"/>
        <v>0.45454545454545453</v>
      </c>
      <c r="K8" s="10">
        <f t="shared" si="2"/>
        <v>2.2</v>
      </c>
      <c r="L8" s="17">
        <v>3.1</v>
      </c>
      <c r="M8" s="14">
        <v>9.9</v>
      </c>
      <c r="N8" s="14">
        <v>161.4</v>
      </c>
    </row>
    <row r="9" spans="1:14" ht="11.25">
      <c r="A9" s="12" t="s">
        <v>214</v>
      </c>
      <c r="B9" s="1" t="s">
        <v>215</v>
      </c>
      <c r="C9" s="1" t="s">
        <v>216</v>
      </c>
      <c r="D9" s="5">
        <v>3230</v>
      </c>
      <c r="E9" s="5">
        <f t="shared" si="0"/>
        <v>3430</v>
      </c>
      <c r="F9" s="5">
        <v>650</v>
      </c>
      <c r="G9" s="5">
        <v>7800</v>
      </c>
      <c r="H9" s="5">
        <v>485</v>
      </c>
      <c r="I9" s="5">
        <v>5500</v>
      </c>
      <c r="J9" s="6">
        <f t="shared" si="1"/>
        <v>0.18950437317784258</v>
      </c>
      <c r="K9" s="10">
        <f t="shared" si="2"/>
        <v>5.276923076923077</v>
      </c>
      <c r="L9" s="17">
        <v>3.3</v>
      </c>
      <c r="M9" s="14">
        <v>11.1</v>
      </c>
      <c r="N9" s="14">
        <v>133</v>
      </c>
    </row>
    <row r="10" spans="1:14" ht="11.25">
      <c r="A10" s="12" t="s">
        <v>144</v>
      </c>
      <c r="B10" s="1" t="s">
        <v>94</v>
      </c>
      <c r="C10" s="1" t="s">
        <v>147</v>
      </c>
      <c r="D10" s="5">
        <v>2425</v>
      </c>
      <c r="E10" s="5">
        <f t="shared" si="0"/>
        <v>2625</v>
      </c>
      <c r="F10" s="5">
        <v>444</v>
      </c>
      <c r="G10" s="5">
        <v>7500</v>
      </c>
      <c r="H10" s="5">
        <v>354</v>
      </c>
      <c r="I10" s="5">
        <v>5500</v>
      </c>
      <c r="J10" s="6">
        <f t="shared" si="1"/>
        <v>0.16914285714285715</v>
      </c>
      <c r="K10" s="10">
        <f t="shared" si="2"/>
        <v>5.912162162162162</v>
      </c>
      <c r="L10" s="17">
        <v>3.3</v>
      </c>
      <c r="M10" s="14">
        <v>11.3</v>
      </c>
      <c r="N10" s="14">
        <v>125.3</v>
      </c>
    </row>
    <row r="11" spans="1:14" ht="11.25">
      <c r="A11" s="12" t="s">
        <v>224</v>
      </c>
      <c r="B11" s="1" t="s">
        <v>225</v>
      </c>
      <c r="C11" s="1" t="s">
        <v>226</v>
      </c>
      <c r="D11" s="5">
        <v>2870</v>
      </c>
      <c r="E11" s="5">
        <f t="shared" si="0"/>
        <v>3070</v>
      </c>
      <c r="F11" s="5">
        <v>550</v>
      </c>
      <c r="G11" s="5">
        <v>5900</v>
      </c>
      <c r="H11" s="5">
        <v>525</v>
      </c>
      <c r="I11" s="5">
        <v>4000</v>
      </c>
      <c r="J11" s="6">
        <f t="shared" si="1"/>
        <v>0.1791530944625407</v>
      </c>
      <c r="K11" s="10">
        <f t="shared" si="2"/>
        <v>5.581818181818182</v>
      </c>
      <c r="L11" s="17">
        <v>3.3</v>
      </c>
      <c r="M11" s="14">
        <v>11.8</v>
      </c>
      <c r="N11" s="14">
        <v>119.9</v>
      </c>
    </row>
    <row r="12" spans="1:14" ht="11.25">
      <c r="A12" s="12" t="s">
        <v>246</v>
      </c>
      <c r="B12" s="1" t="s">
        <v>249</v>
      </c>
      <c r="C12" s="1" t="s">
        <v>250</v>
      </c>
      <c r="D12" s="5">
        <v>2950</v>
      </c>
      <c r="E12" s="5">
        <f t="shared" si="0"/>
        <v>3150</v>
      </c>
      <c r="F12" s="5">
        <v>750</v>
      </c>
      <c r="G12" s="5"/>
      <c r="H12" s="5"/>
      <c r="I12" s="5"/>
      <c r="J12" s="6">
        <f t="shared" si="1"/>
        <v>0.23809523809523808</v>
      </c>
      <c r="K12" s="10">
        <f t="shared" si="2"/>
        <v>4.2</v>
      </c>
      <c r="L12" s="17">
        <v>3.4</v>
      </c>
      <c r="M12" s="14">
        <v>10.8</v>
      </c>
      <c r="N12" s="14">
        <v>138.7</v>
      </c>
    </row>
    <row r="13" spans="1:14" ht="11.25">
      <c r="A13" s="12" t="s">
        <v>246</v>
      </c>
      <c r="B13" s="1" t="s">
        <v>247</v>
      </c>
      <c r="C13" s="1" t="s">
        <v>248</v>
      </c>
      <c r="D13" s="5">
        <v>3325</v>
      </c>
      <c r="E13" s="5">
        <v>3525</v>
      </c>
      <c r="F13" s="5">
        <v>590</v>
      </c>
      <c r="G13" s="5"/>
      <c r="H13" s="5"/>
      <c r="I13" s="5"/>
      <c r="J13" s="6">
        <f>F13/E13</f>
        <v>0.1673758865248227</v>
      </c>
      <c r="K13" s="10">
        <f>E13/F13</f>
        <v>5.97457627118644</v>
      </c>
      <c r="L13" s="17">
        <v>3.4</v>
      </c>
      <c r="M13" s="14">
        <v>11.5</v>
      </c>
      <c r="N13" s="14">
        <v>126.5</v>
      </c>
    </row>
    <row r="14" spans="1:14" ht="11.25">
      <c r="A14" s="12" t="s">
        <v>44</v>
      </c>
      <c r="B14" s="12" t="s">
        <v>58</v>
      </c>
      <c r="C14" s="12" t="s">
        <v>59</v>
      </c>
      <c r="D14" s="5">
        <v>2840</v>
      </c>
      <c r="E14" s="5">
        <f t="shared" si="0"/>
        <v>3040</v>
      </c>
      <c r="F14" s="5">
        <v>627</v>
      </c>
      <c r="G14" s="5">
        <v>7400</v>
      </c>
      <c r="H14" s="5">
        <v>479</v>
      </c>
      <c r="I14" s="5">
        <v>4000</v>
      </c>
      <c r="J14" s="6">
        <f t="shared" si="1"/>
        <v>0.20625</v>
      </c>
      <c r="K14" s="10">
        <f t="shared" si="2"/>
        <v>4.848484848484849</v>
      </c>
      <c r="L14" s="17">
        <v>3.4</v>
      </c>
      <c r="M14" s="11">
        <v>11.6</v>
      </c>
      <c r="N14" s="11">
        <v>125</v>
      </c>
    </row>
    <row r="15" spans="1:14" ht="11.25">
      <c r="A15" s="12" t="s">
        <v>278</v>
      </c>
      <c r="B15" s="12" t="s">
        <v>279</v>
      </c>
      <c r="C15" s="12" t="s">
        <v>280</v>
      </c>
      <c r="D15" s="5">
        <v>3860</v>
      </c>
      <c r="E15" s="5">
        <f t="shared" si="0"/>
        <v>4060</v>
      </c>
      <c r="F15" s="5">
        <v>617</v>
      </c>
      <c r="G15" s="5">
        <v>6500</v>
      </c>
      <c r="H15" s="5">
        <v>575</v>
      </c>
      <c r="I15" s="5" t="s">
        <v>281</v>
      </c>
      <c r="J15" s="6">
        <f t="shared" si="1"/>
        <v>0.15197044334975368</v>
      </c>
      <c r="K15" s="10">
        <f t="shared" si="2"/>
        <v>6.580226904376013</v>
      </c>
      <c r="L15" s="17">
        <v>3.5</v>
      </c>
      <c r="M15" s="11">
        <v>11.5</v>
      </c>
      <c r="N15" s="11">
        <v>126.1</v>
      </c>
    </row>
    <row r="16" spans="1:14" ht="11.25">
      <c r="A16" s="12" t="s">
        <v>289</v>
      </c>
      <c r="B16" s="12" t="s">
        <v>287</v>
      </c>
      <c r="C16" s="12" t="s">
        <v>290</v>
      </c>
      <c r="D16" s="5">
        <v>3150</v>
      </c>
      <c r="E16" s="5">
        <f t="shared" si="0"/>
        <v>3350</v>
      </c>
      <c r="F16" s="5">
        <v>483</v>
      </c>
      <c r="G16" s="5">
        <v>8500</v>
      </c>
      <c r="H16" s="5">
        <v>343</v>
      </c>
      <c r="I16" s="5">
        <v>5250</v>
      </c>
      <c r="J16" s="6">
        <f t="shared" si="1"/>
        <v>0.14417910447761195</v>
      </c>
      <c r="K16" s="10">
        <f t="shared" si="2"/>
        <v>6.935817805383023</v>
      </c>
      <c r="L16" s="17">
        <v>3.5</v>
      </c>
      <c r="M16" s="11">
        <v>11.7</v>
      </c>
      <c r="N16" s="11">
        <v>120.1</v>
      </c>
    </row>
    <row r="17" spans="1:14" ht="11.25">
      <c r="A17" s="12" t="s">
        <v>246</v>
      </c>
      <c r="B17" s="12" t="s">
        <v>252</v>
      </c>
      <c r="C17" s="12" t="s">
        <v>253</v>
      </c>
      <c r="D17" s="5">
        <v>3430</v>
      </c>
      <c r="E17" s="5">
        <f t="shared" si="0"/>
        <v>3630</v>
      </c>
      <c r="F17" s="5">
        <v>1000</v>
      </c>
      <c r="G17" s="5"/>
      <c r="H17" s="5"/>
      <c r="I17" s="5"/>
      <c r="J17" s="6">
        <f t="shared" si="1"/>
        <v>0.27548209366391185</v>
      </c>
      <c r="K17" s="10">
        <f t="shared" si="2"/>
        <v>3.63</v>
      </c>
      <c r="L17" s="17">
        <v>3.6</v>
      </c>
      <c r="M17" s="11">
        <v>11</v>
      </c>
      <c r="N17" s="11">
        <v>145.5</v>
      </c>
    </row>
    <row r="18" spans="1:14" ht="11.25">
      <c r="A18" s="12" t="s">
        <v>246</v>
      </c>
      <c r="B18" s="12" t="s">
        <v>251</v>
      </c>
      <c r="C18" s="12" t="s">
        <v>219</v>
      </c>
      <c r="D18" s="5">
        <v>3485</v>
      </c>
      <c r="E18" s="5">
        <f t="shared" si="0"/>
        <v>3685</v>
      </c>
      <c r="F18" s="5">
        <v>550</v>
      </c>
      <c r="G18" s="5"/>
      <c r="H18" s="5"/>
      <c r="I18" s="5"/>
      <c r="J18" s="6">
        <f t="shared" si="1"/>
        <v>0.14925373134328357</v>
      </c>
      <c r="K18" s="10">
        <f t="shared" si="2"/>
        <v>6.7</v>
      </c>
      <c r="L18" s="17">
        <v>3.6</v>
      </c>
      <c r="M18" s="11">
        <v>12</v>
      </c>
      <c r="N18" s="11">
        <v>121.8</v>
      </c>
    </row>
    <row r="19" spans="1:14" ht="11.25">
      <c r="A19" s="12" t="s">
        <v>235</v>
      </c>
      <c r="B19" s="1" t="s">
        <v>164</v>
      </c>
      <c r="C19" s="1" t="s">
        <v>236</v>
      </c>
      <c r="D19" s="5">
        <v>3170</v>
      </c>
      <c r="E19" s="5">
        <f t="shared" si="0"/>
        <v>3370</v>
      </c>
      <c r="F19" s="5">
        <v>456</v>
      </c>
      <c r="G19" s="5">
        <v>5700</v>
      </c>
      <c r="H19" s="5">
        <v>457</v>
      </c>
      <c r="I19" s="5">
        <v>3500</v>
      </c>
      <c r="J19" s="6">
        <f t="shared" si="1"/>
        <v>0.13531157270029673</v>
      </c>
      <c r="K19" s="10">
        <f t="shared" si="2"/>
        <v>7.390350877192983</v>
      </c>
      <c r="L19" s="17">
        <v>3.6</v>
      </c>
      <c r="M19" s="14">
        <v>11.9</v>
      </c>
      <c r="N19" s="14">
        <v>120.6</v>
      </c>
    </row>
    <row r="20" spans="1:14" ht="11.25">
      <c r="A20" s="12" t="s">
        <v>144</v>
      </c>
      <c r="B20" s="1" t="s">
        <v>145</v>
      </c>
      <c r="C20" s="1" t="s">
        <v>146</v>
      </c>
      <c r="D20" s="5">
        <v>4020</v>
      </c>
      <c r="E20" s="5">
        <f t="shared" si="0"/>
        <v>4220</v>
      </c>
      <c r="F20" s="5">
        <v>580</v>
      </c>
      <c r="G20" s="5">
        <v>7500</v>
      </c>
      <c r="H20" s="5">
        <v>479</v>
      </c>
      <c r="I20" s="5">
        <v>5400</v>
      </c>
      <c r="J20" s="6">
        <f t="shared" si="1"/>
        <v>0.13744075829383887</v>
      </c>
      <c r="K20" s="10">
        <f t="shared" si="2"/>
        <v>7.275862068965517</v>
      </c>
      <c r="L20" s="17">
        <v>3.6</v>
      </c>
      <c r="M20" s="14">
        <v>12</v>
      </c>
      <c r="N20" s="14">
        <v>121</v>
      </c>
    </row>
    <row r="21" spans="1:14" ht="11.25">
      <c r="A21" s="12" t="s">
        <v>40</v>
      </c>
      <c r="B21" s="12" t="s">
        <v>81</v>
      </c>
      <c r="C21" s="12" t="s">
        <v>82</v>
      </c>
      <c r="D21" s="5">
        <v>3740</v>
      </c>
      <c r="E21" s="5">
        <f t="shared" si="0"/>
        <v>3940</v>
      </c>
      <c r="F21" s="5">
        <v>550</v>
      </c>
      <c r="G21" s="5">
        <v>7100</v>
      </c>
      <c r="H21" s="5">
        <v>457</v>
      </c>
      <c r="I21" s="5">
        <v>5500</v>
      </c>
      <c r="J21" s="6">
        <f t="shared" si="1"/>
        <v>0.13959390862944163</v>
      </c>
      <c r="K21" s="10">
        <f t="shared" si="2"/>
        <v>7.163636363636364</v>
      </c>
      <c r="L21" s="17">
        <v>3.6</v>
      </c>
      <c r="M21" s="11">
        <v>12</v>
      </c>
      <c r="N21" s="11">
        <v>119.8</v>
      </c>
    </row>
    <row r="22" spans="1:14" ht="11.25">
      <c r="A22" s="12" t="s">
        <v>212</v>
      </c>
      <c r="B22" s="1" t="s">
        <v>211</v>
      </c>
      <c r="C22" s="1" t="s">
        <v>210</v>
      </c>
      <c r="D22" s="5">
        <v>2995</v>
      </c>
      <c r="E22" s="5">
        <f t="shared" si="0"/>
        <v>3195</v>
      </c>
      <c r="F22" s="5">
        <v>520</v>
      </c>
      <c r="G22" s="5">
        <v>5600</v>
      </c>
      <c r="H22" s="5">
        <v>540</v>
      </c>
      <c r="I22" s="5">
        <v>4600</v>
      </c>
      <c r="J22" s="6">
        <f t="shared" si="1"/>
        <v>0.162754303599374</v>
      </c>
      <c r="K22" s="10">
        <f t="shared" si="2"/>
        <v>6.144230769230769</v>
      </c>
      <c r="L22" s="17">
        <v>3.7</v>
      </c>
      <c r="M22" s="14">
        <v>11.7</v>
      </c>
      <c r="N22" s="14">
        <v>122.9</v>
      </c>
    </row>
    <row r="23" spans="1:14" ht="11.25">
      <c r="A23" s="12" t="s">
        <v>246</v>
      </c>
      <c r="B23" s="1" t="s">
        <v>254</v>
      </c>
      <c r="C23" s="1" t="s">
        <v>255</v>
      </c>
      <c r="D23" s="5">
        <v>2175</v>
      </c>
      <c r="E23" s="5">
        <f t="shared" si="0"/>
        <v>2375</v>
      </c>
      <c r="F23" s="5">
        <v>500</v>
      </c>
      <c r="G23" s="5"/>
      <c r="H23" s="5"/>
      <c r="I23" s="5"/>
      <c r="J23" s="6">
        <f t="shared" si="1"/>
        <v>0.21052631578947367</v>
      </c>
      <c r="K23" s="10">
        <f t="shared" si="2"/>
        <v>4.75</v>
      </c>
      <c r="L23" s="17">
        <v>3.8</v>
      </c>
      <c r="M23" s="14">
        <v>11.3</v>
      </c>
      <c r="N23" s="14">
        <v>135.2</v>
      </c>
    </row>
    <row r="24" spans="1:14" ht="11.25">
      <c r="A24" s="12" t="s">
        <v>169</v>
      </c>
      <c r="B24" s="1" t="s">
        <v>173</v>
      </c>
      <c r="C24" s="1" t="s">
        <v>174</v>
      </c>
      <c r="D24" s="5">
        <v>3375</v>
      </c>
      <c r="E24" s="5">
        <f t="shared" si="0"/>
        <v>3575</v>
      </c>
      <c r="F24" s="5">
        <v>520</v>
      </c>
      <c r="G24" s="5">
        <v>6000</v>
      </c>
      <c r="H24" s="5">
        <v>546</v>
      </c>
      <c r="I24" s="5">
        <v>4800</v>
      </c>
      <c r="J24" s="6">
        <f t="shared" si="1"/>
        <v>0.14545454545454545</v>
      </c>
      <c r="K24" s="10">
        <f t="shared" si="2"/>
        <v>6.875</v>
      </c>
      <c r="L24" s="17">
        <v>3.8</v>
      </c>
      <c r="M24" s="14">
        <v>11.9</v>
      </c>
      <c r="N24" s="14">
        <v>122.7</v>
      </c>
    </row>
    <row r="25" spans="1:14" ht="11.25">
      <c r="A25" s="12" t="s">
        <v>217</v>
      </c>
      <c r="B25" s="1" t="s">
        <v>218</v>
      </c>
      <c r="C25" s="1" t="s">
        <v>219</v>
      </c>
      <c r="D25" s="5">
        <v>3390</v>
      </c>
      <c r="E25" s="5">
        <f t="shared" si="0"/>
        <v>3590</v>
      </c>
      <c r="F25" s="5">
        <v>500</v>
      </c>
      <c r="G25" s="5">
        <v>6000</v>
      </c>
      <c r="H25" s="5">
        <v>500</v>
      </c>
      <c r="I25" s="5">
        <v>4500</v>
      </c>
      <c r="J25" s="6">
        <f t="shared" si="1"/>
        <v>0.1392757660167131</v>
      </c>
      <c r="K25" s="10">
        <f t="shared" si="2"/>
        <v>7.18</v>
      </c>
      <c r="L25" s="17">
        <v>3.8</v>
      </c>
      <c r="M25" s="14">
        <v>12.2</v>
      </c>
      <c r="N25" s="14">
        <v>121.6</v>
      </c>
    </row>
    <row r="26" spans="1:14" ht="11.25">
      <c r="A26" s="12" t="s">
        <v>309</v>
      </c>
      <c r="B26" s="1" t="s">
        <v>316</v>
      </c>
      <c r="C26" s="1" t="s">
        <v>317</v>
      </c>
      <c r="D26" s="5">
        <v>3300</v>
      </c>
      <c r="E26" s="5">
        <f t="shared" si="0"/>
        <v>3500</v>
      </c>
      <c r="F26" s="5">
        <v>355</v>
      </c>
      <c r="G26" s="5">
        <v>6600</v>
      </c>
      <c r="H26" s="5">
        <v>292</v>
      </c>
      <c r="I26" s="5">
        <v>4600</v>
      </c>
      <c r="J26" s="6">
        <f t="shared" si="1"/>
        <v>0.10142857142857142</v>
      </c>
      <c r="K26" s="10">
        <f t="shared" si="2"/>
        <v>9.859154929577464</v>
      </c>
      <c r="L26" s="17">
        <v>3.9</v>
      </c>
      <c r="M26" s="14">
        <v>12.3</v>
      </c>
      <c r="N26" s="14">
        <v>114.8</v>
      </c>
    </row>
    <row r="27" spans="1:14" ht="11.25">
      <c r="A27" s="12" t="s">
        <v>246</v>
      </c>
      <c r="B27" s="1" t="s">
        <v>247</v>
      </c>
      <c r="C27" s="1" t="s">
        <v>258</v>
      </c>
      <c r="D27" s="5">
        <v>2580</v>
      </c>
      <c r="E27" s="5">
        <f t="shared" si="0"/>
        <v>2780</v>
      </c>
      <c r="F27" s="5">
        <v>469</v>
      </c>
      <c r="G27" s="5"/>
      <c r="H27" s="5"/>
      <c r="I27" s="5"/>
      <c r="J27" s="6">
        <f t="shared" si="1"/>
        <v>0.16870503597122302</v>
      </c>
      <c r="K27" s="10">
        <f t="shared" si="2"/>
        <v>5.927505330490405</v>
      </c>
      <c r="L27" s="17">
        <v>4</v>
      </c>
      <c r="M27" s="14">
        <v>11.8</v>
      </c>
      <c r="N27" s="14">
        <v>128.2</v>
      </c>
    </row>
    <row r="28" spans="1:14" ht="11.25">
      <c r="A28" s="12" t="s">
        <v>289</v>
      </c>
      <c r="B28" s="1" t="s">
        <v>279</v>
      </c>
      <c r="C28" s="1" t="s">
        <v>292</v>
      </c>
      <c r="D28" s="5">
        <v>4530</v>
      </c>
      <c r="E28" s="5">
        <f t="shared" si="0"/>
        <v>4730</v>
      </c>
      <c r="F28" s="5">
        <v>604</v>
      </c>
      <c r="G28" s="5">
        <v>5500</v>
      </c>
      <c r="H28" s="5">
        <v>738</v>
      </c>
      <c r="I28" s="5" t="s">
        <v>293</v>
      </c>
      <c r="J28" s="6">
        <f t="shared" si="1"/>
        <v>0.1276955602536998</v>
      </c>
      <c r="K28" s="10">
        <f t="shared" si="2"/>
        <v>7.83112582781457</v>
      </c>
      <c r="L28" s="17">
        <v>4</v>
      </c>
      <c r="M28" s="14">
        <v>12</v>
      </c>
      <c r="N28" s="14">
        <v>122.8</v>
      </c>
    </row>
    <row r="29" spans="1:14" ht="11.25">
      <c r="A29" s="12" t="s">
        <v>246</v>
      </c>
      <c r="B29" s="1" t="s">
        <v>256</v>
      </c>
      <c r="C29" s="1" t="s">
        <v>257</v>
      </c>
      <c r="D29" s="5">
        <v>3436</v>
      </c>
      <c r="E29" s="5">
        <f t="shared" si="0"/>
        <v>3636</v>
      </c>
      <c r="F29" s="5">
        <v>542</v>
      </c>
      <c r="G29" s="5"/>
      <c r="H29" s="5"/>
      <c r="I29" s="5"/>
      <c r="J29" s="6">
        <f t="shared" si="1"/>
        <v>0.14906490649064907</v>
      </c>
      <c r="K29" s="10">
        <f t="shared" si="2"/>
        <v>6.708487084870849</v>
      </c>
      <c r="L29" s="17">
        <v>4</v>
      </c>
      <c r="M29" s="14">
        <v>12.2</v>
      </c>
      <c r="N29" s="14">
        <v>117.2</v>
      </c>
    </row>
    <row r="30" spans="1:14" ht="11.25">
      <c r="A30" s="12" t="s">
        <v>246</v>
      </c>
      <c r="B30" s="1" t="s">
        <v>287</v>
      </c>
      <c r="C30" s="1" t="s">
        <v>288</v>
      </c>
      <c r="D30" s="5">
        <v>3545</v>
      </c>
      <c r="E30" s="5">
        <f t="shared" si="0"/>
        <v>3745</v>
      </c>
      <c r="F30" s="5">
        <v>483</v>
      </c>
      <c r="G30" s="5">
        <v>8500</v>
      </c>
      <c r="H30" s="5"/>
      <c r="I30" s="5"/>
      <c r="J30" s="6">
        <f t="shared" si="1"/>
        <v>0.12897196261682242</v>
      </c>
      <c r="K30" s="10">
        <f t="shared" si="2"/>
        <v>7.753623188405797</v>
      </c>
      <c r="L30" s="17">
        <v>4</v>
      </c>
      <c r="M30" s="14">
        <v>12.3</v>
      </c>
      <c r="N30" s="14">
        <v>116.9</v>
      </c>
    </row>
    <row r="31" spans="1:14" ht="11.25">
      <c r="A31" s="12" t="s">
        <v>40</v>
      </c>
      <c r="B31" s="12" t="s">
        <v>79</v>
      </c>
      <c r="C31" s="12" t="s">
        <v>80</v>
      </c>
      <c r="D31" s="5">
        <v>3480</v>
      </c>
      <c r="E31" s="5">
        <f t="shared" si="0"/>
        <v>3680</v>
      </c>
      <c r="F31" s="5">
        <v>415</v>
      </c>
      <c r="G31" s="5">
        <v>6000</v>
      </c>
      <c r="H31" s="5">
        <v>413</v>
      </c>
      <c r="I31" s="5">
        <v>2700</v>
      </c>
      <c r="J31" s="6">
        <f t="shared" si="1"/>
        <v>0.11277173913043478</v>
      </c>
      <c r="K31" s="10">
        <f t="shared" si="2"/>
        <v>8.867469879518072</v>
      </c>
      <c r="L31" s="17">
        <v>4</v>
      </c>
      <c r="M31" s="11">
        <v>12.4</v>
      </c>
      <c r="N31" s="11">
        <v>115.6</v>
      </c>
    </row>
    <row r="32" spans="1:14" ht="11.25">
      <c r="A32" s="12" t="s">
        <v>246</v>
      </c>
      <c r="B32" s="12" t="s">
        <v>259</v>
      </c>
      <c r="C32" s="12" t="s">
        <v>260</v>
      </c>
      <c r="D32" s="5">
        <v>2550</v>
      </c>
      <c r="E32" s="5">
        <f t="shared" si="0"/>
        <v>2750</v>
      </c>
      <c r="F32" s="5">
        <v>630</v>
      </c>
      <c r="G32" s="5"/>
      <c r="H32" s="5"/>
      <c r="I32" s="5"/>
      <c r="J32" s="6">
        <f t="shared" si="1"/>
        <v>0.2290909090909091</v>
      </c>
      <c r="K32" s="10">
        <f t="shared" si="2"/>
        <v>4.365079365079365</v>
      </c>
      <c r="L32" s="17">
        <v>4.1</v>
      </c>
      <c r="M32" s="11">
        <v>11.6</v>
      </c>
      <c r="N32" s="11">
        <v>134.3</v>
      </c>
    </row>
    <row r="33" spans="1:14" ht="11.25">
      <c r="A33" s="12" t="s">
        <v>212</v>
      </c>
      <c r="B33" s="12" t="s">
        <v>211</v>
      </c>
      <c r="C33" s="12" t="s">
        <v>213</v>
      </c>
      <c r="D33" s="5">
        <v>3390</v>
      </c>
      <c r="E33" s="5">
        <f t="shared" si="0"/>
        <v>3590</v>
      </c>
      <c r="F33" s="5">
        <v>500</v>
      </c>
      <c r="G33" s="5">
        <v>5600</v>
      </c>
      <c r="H33" s="5">
        <v>525</v>
      </c>
      <c r="I33" s="5">
        <v>4200</v>
      </c>
      <c r="J33" s="6">
        <f t="shared" si="1"/>
        <v>0.1392757660167131</v>
      </c>
      <c r="K33" s="10">
        <f t="shared" si="2"/>
        <v>7.18</v>
      </c>
      <c r="L33" s="17">
        <v>4.1</v>
      </c>
      <c r="M33" s="11">
        <v>12.2</v>
      </c>
      <c r="N33" s="11">
        <v>119.6</v>
      </c>
    </row>
    <row r="34" spans="1:14" ht="11.25">
      <c r="A34" s="12" t="s">
        <v>224</v>
      </c>
      <c r="B34" s="12" t="s">
        <v>165</v>
      </c>
      <c r="C34" s="12" t="s">
        <v>232</v>
      </c>
      <c r="D34" s="5">
        <v>4200</v>
      </c>
      <c r="E34" s="5">
        <f t="shared" si="0"/>
        <v>4400</v>
      </c>
      <c r="F34" s="5">
        <v>469</v>
      </c>
      <c r="G34" s="5">
        <v>6100</v>
      </c>
      <c r="H34" s="5">
        <v>516</v>
      </c>
      <c r="I34" s="5">
        <v>2650</v>
      </c>
      <c r="J34" s="6">
        <f t="shared" si="1"/>
        <v>0.1065909090909091</v>
      </c>
      <c r="K34" s="10">
        <f t="shared" si="2"/>
        <v>9.381663113006397</v>
      </c>
      <c r="L34" s="17">
        <v>4.2</v>
      </c>
      <c r="M34" s="11">
        <v>12.4</v>
      </c>
      <c r="N34" s="11">
        <v>116.4</v>
      </c>
    </row>
    <row r="35" spans="1:14" ht="11.25">
      <c r="A35" s="12" t="s">
        <v>246</v>
      </c>
      <c r="B35" s="12" t="s">
        <v>261</v>
      </c>
      <c r="C35" s="12" t="s">
        <v>213</v>
      </c>
      <c r="D35" s="5">
        <v>3410</v>
      </c>
      <c r="E35" s="5">
        <f t="shared" si="0"/>
        <v>3610</v>
      </c>
      <c r="F35" s="5">
        <v>500</v>
      </c>
      <c r="G35" s="5"/>
      <c r="H35" s="5"/>
      <c r="I35" s="5"/>
      <c r="J35" s="6">
        <f t="shared" si="1"/>
        <v>0.13850415512465375</v>
      </c>
      <c r="K35" s="10">
        <f t="shared" si="2"/>
        <v>7.22</v>
      </c>
      <c r="L35" s="17">
        <v>4.4</v>
      </c>
      <c r="M35" s="11">
        <v>12.9</v>
      </c>
      <c r="N35" s="11">
        <v>116.8</v>
      </c>
    </row>
    <row r="36" spans="1:14" ht="11.25">
      <c r="A36" s="12" t="s">
        <v>40</v>
      </c>
      <c r="B36" s="12" t="s">
        <v>77</v>
      </c>
      <c r="C36" s="12" t="s">
        <v>78</v>
      </c>
      <c r="D36" s="5">
        <v>3420</v>
      </c>
      <c r="E36" s="5">
        <f t="shared" si="0"/>
        <v>3620</v>
      </c>
      <c r="F36" s="5">
        <v>460</v>
      </c>
      <c r="G36" s="5">
        <v>5200</v>
      </c>
      <c r="H36" s="5">
        <v>500</v>
      </c>
      <c r="I36" s="5">
        <v>3700</v>
      </c>
      <c r="J36" s="6">
        <f t="shared" si="1"/>
        <v>0.1270718232044199</v>
      </c>
      <c r="K36" s="10">
        <f t="shared" si="2"/>
        <v>7.869565217391305</v>
      </c>
      <c r="L36" s="17">
        <v>4.4</v>
      </c>
      <c r="M36" s="11">
        <v>12.6</v>
      </c>
      <c r="N36" s="11">
        <v>114.4</v>
      </c>
    </row>
    <row r="37" spans="1:14" ht="11.25">
      <c r="A37" s="12" t="s">
        <v>44</v>
      </c>
      <c r="B37" s="12" t="s">
        <v>52</v>
      </c>
      <c r="C37" s="12" t="s">
        <v>53</v>
      </c>
      <c r="D37" s="5">
        <v>3319</v>
      </c>
      <c r="E37" s="5">
        <f t="shared" si="0"/>
        <v>3519</v>
      </c>
      <c r="F37" s="5">
        <v>450</v>
      </c>
      <c r="G37" s="5">
        <v>5200</v>
      </c>
      <c r="H37" s="5">
        <v>490</v>
      </c>
      <c r="I37" s="5">
        <v>3700</v>
      </c>
      <c r="J37" s="6">
        <f t="shared" si="1"/>
        <v>0.1278772378516624</v>
      </c>
      <c r="K37" s="10">
        <f t="shared" si="2"/>
        <v>7.82</v>
      </c>
      <c r="L37" s="17">
        <v>4.4</v>
      </c>
      <c r="M37" s="11">
        <v>12.8</v>
      </c>
      <c r="N37" s="11">
        <v>116.2</v>
      </c>
    </row>
    <row r="38" spans="1:14" ht="11.25">
      <c r="A38" s="12" t="s">
        <v>6</v>
      </c>
      <c r="B38" s="12" t="s">
        <v>14</v>
      </c>
      <c r="C38" s="12" t="s">
        <v>15</v>
      </c>
      <c r="D38" s="5">
        <v>3380</v>
      </c>
      <c r="E38" s="5">
        <f t="shared" si="0"/>
        <v>3580</v>
      </c>
      <c r="F38" s="5">
        <v>450</v>
      </c>
      <c r="G38" s="5">
        <v>5200</v>
      </c>
      <c r="H38" s="5">
        <v>490</v>
      </c>
      <c r="I38" s="5">
        <v>3700</v>
      </c>
      <c r="J38" s="6">
        <f t="shared" si="1"/>
        <v>0.12569832402234637</v>
      </c>
      <c r="K38" s="10">
        <f t="shared" si="2"/>
        <v>7.955555555555556</v>
      </c>
      <c r="L38" s="17">
        <v>4.4</v>
      </c>
      <c r="M38" s="11">
        <v>12.8</v>
      </c>
      <c r="N38" s="11">
        <v>116.2</v>
      </c>
    </row>
    <row r="39" spans="1:14" ht="11.25">
      <c r="A39" s="12" t="s">
        <v>332</v>
      </c>
      <c r="B39" s="12" t="s">
        <v>333</v>
      </c>
      <c r="C39" s="12" t="s">
        <v>334</v>
      </c>
      <c r="D39" s="5">
        <v>2740</v>
      </c>
      <c r="E39" s="5">
        <f t="shared" si="0"/>
        <v>2940</v>
      </c>
      <c r="F39" s="5">
        <v>325</v>
      </c>
      <c r="G39" s="5">
        <v>6100</v>
      </c>
      <c r="H39" s="5">
        <v>330</v>
      </c>
      <c r="I39" s="5">
        <v>3600</v>
      </c>
      <c r="J39" s="6">
        <f t="shared" si="1"/>
        <v>0.11054421768707483</v>
      </c>
      <c r="K39" s="10">
        <f t="shared" si="2"/>
        <v>9.046153846153846</v>
      </c>
      <c r="L39" s="17">
        <v>4.5</v>
      </c>
      <c r="M39" s="11">
        <v>13</v>
      </c>
      <c r="N39" s="11">
        <v>108.8</v>
      </c>
    </row>
    <row r="40" spans="1:14" ht="11.25">
      <c r="A40" s="12" t="s">
        <v>40</v>
      </c>
      <c r="B40" s="12" t="s">
        <v>85</v>
      </c>
      <c r="C40" s="12" t="s">
        <v>86</v>
      </c>
      <c r="D40" s="5">
        <v>3600</v>
      </c>
      <c r="E40" s="5">
        <f t="shared" si="0"/>
        <v>3800</v>
      </c>
      <c r="F40" s="5">
        <v>400</v>
      </c>
      <c r="G40" s="5">
        <v>6600</v>
      </c>
      <c r="H40" s="5">
        <v>369</v>
      </c>
      <c r="I40" s="5">
        <v>3800</v>
      </c>
      <c r="J40" s="6">
        <f t="shared" si="1"/>
        <v>0.10526315789473684</v>
      </c>
      <c r="K40" s="10">
        <f t="shared" si="2"/>
        <v>9.5</v>
      </c>
      <c r="L40" s="17">
        <v>4.5</v>
      </c>
      <c r="M40" s="11">
        <v>13</v>
      </c>
      <c r="N40" s="11">
        <v>106.5</v>
      </c>
    </row>
    <row r="41" spans="1:14" ht="11.25">
      <c r="A41" s="12" t="s">
        <v>246</v>
      </c>
      <c r="B41" s="12" t="s">
        <v>267</v>
      </c>
      <c r="C41" s="12" t="s">
        <v>268</v>
      </c>
      <c r="D41" s="5">
        <v>4260</v>
      </c>
      <c r="E41" s="5">
        <f t="shared" si="0"/>
        <v>4460</v>
      </c>
      <c r="F41" s="5">
        <v>532</v>
      </c>
      <c r="G41" s="5">
        <v>7250</v>
      </c>
      <c r="H41" s="5">
        <v>434</v>
      </c>
      <c r="I41" s="5">
        <v>5250</v>
      </c>
      <c r="J41" s="6">
        <f t="shared" si="1"/>
        <v>0.11928251121076233</v>
      </c>
      <c r="K41" s="10">
        <f t="shared" si="2"/>
        <v>8.38345864661654</v>
      </c>
      <c r="L41" s="17">
        <v>4.6</v>
      </c>
      <c r="M41" s="11">
        <v>12.8</v>
      </c>
      <c r="N41" s="11">
        <v>115.4</v>
      </c>
    </row>
    <row r="42" spans="1:14" ht="11.25">
      <c r="A42" s="12" t="s">
        <v>186</v>
      </c>
      <c r="B42" s="1" t="s">
        <v>187</v>
      </c>
      <c r="C42" s="1" t="s">
        <v>188</v>
      </c>
      <c r="D42" s="5">
        <v>3950</v>
      </c>
      <c r="E42" s="5">
        <f t="shared" si="0"/>
        <v>4150</v>
      </c>
      <c r="F42" s="5">
        <v>530</v>
      </c>
      <c r="G42" s="5">
        <v>7100</v>
      </c>
      <c r="H42" s="5">
        <v>448</v>
      </c>
      <c r="I42" s="5">
        <v>5600</v>
      </c>
      <c r="J42" s="6">
        <f t="shared" si="1"/>
        <v>0.12771084337349398</v>
      </c>
      <c r="K42" s="10">
        <f t="shared" si="2"/>
        <v>7.830188679245283</v>
      </c>
      <c r="L42" s="17">
        <v>4.6</v>
      </c>
      <c r="M42" s="14">
        <v>13</v>
      </c>
      <c r="N42" s="14">
        <v>115</v>
      </c>
    </row>
    <row r="43" spans="1:14" ht="11.25">
      <c r="A43" s="12" t="s">
        <v>40</v>
      </c>
      <c r="B43" s="12" t="s">
        <v>83</v>
      </c>
      <c r="C43" s="12" t="s">
        <v>84</v>
      </c>
      <c r="D43" s="5">
        <v>3115</v>
      </c>
      <c r="E43" s="5">
        <f t="shared" si="0"/>
        <v>3315</v>
      </c>
      <c r="F43" s="5">
        <v>385</v>
      </c>
      <c r="G43" s="5">
        <v>6000</v>
      </c>
      <c r="H43" s="5">
        <v>385</v>
      </c>
      <c r="I43" s="5">
        <v>4800</v>
      </c>
      <c r="J43" s="6">
        <f t="shared" si="1"/>
        <v>0.11613876319758673</v>
      </c>
      <c r="K43" s="10">
        <f t="shared" si="2"/>
        <v>8.61038961038961</v>
      </c>
      <c r="L43" s="17">
        <v>4.6</v>
      </c>
      <c r="M43" s="11">
        <v>13</v>
      </c>
      <c r="N43" s="11">
        <v>110.5</v>
      </c>
    </row>
    <row r="44" spans="1:14" ht="11.25">
      <c r="A44" s="12" t="s">
        <v>274</v>
      </c>
      <c r="B44" s="12" t="s">
        <v>276</v>
      </c>
      <c r="C44" s="12" t="s">
        <v>273</v>
      </c>
      <c r="D44" s="5">
        <v>5455</v>
      </c>
      <c r="E44" s="5">
        <f t="shared" si="0"/>
        <v>5655</v>
      </c>
      <c r="F44" s="5">
        <v>552</v>
      </c>
      <c r="G44" s="5">
        <v>6100</v>
      </c>
      <c r="H44" s="5">
        <v>479</v>
      </c>
      <c r="I44" s="5" t="s">
        <v>275</v>
      </c>
      <c r="J44" s="6">
        <f t="shared" si="1"/>
        <v>0.09761273209549072</v>
      </c>
      <c r="K44" s="10">
        <f t="shared" si="2"/>
        <v>10.244565217391305</v>
      </c>
      <c r="L44" s="17">
        <v>4.6</v>
      </c>
      <c r="M44" s="11">
        <v>13.1</v>
      </c>
      <c r="N44" s="11">
        <v>106.7</v>
      </c>
    </row>
    <row r="45" spans="1:14" ht="11.25">
      <c r="A45" s="12" t="s">
        <v>224</v>
      </c>
      <c r="B45" s="1" t="s">
        <v>227</v>
      </c>
      <c r="C45" s="1" t="s">
        <v>228</v>
      </c>
      <c r="D45" s="5">
        <v>4060</v>
      </c>
      <c r="E45" s="5">
        <f t="shared" si="0"/>
        <v>4260</v>
      </c>
      <c r="F45" s="5">
        <v>450</v>
      </c>
      <c r="G45" s="5">
        <v>5700</v>
      </c>
      <c r="H45" s="5">
        <v>415</v>
      </c>
      <c r="I45" s="5">
        <v>1950</v>
      </c>
      <c r="J45" s="6">
        <f t="shared" si="1"/>
        <v>0.1056338028169014</v>
      </c>
      <c r="K45" s="10">
        <f t="shared" si="2"/>
        <v>9.466666666666667</v>
      </c>
      <c r="L45" s="17">
        <v>4.6</v>
      </c>
      <c r="M45" s="14">
        <v>13.1</v>
      </c>
      <c r="N45" s="14">
        <v>106.3</v>
      </c>
    </row>
    <row r="46" spans="1:14" ht="11.25">
      <c r="A46" s="12" t="s">
        <v>309</v>
      </c>
      <c r="B46" s="1" t="s">
        <v>314</v>
      </c>
      <c r="C46" s="1" t="s">
        <v>315</v>
      </c>
      <c r="D46" s="5">
        <v>1960</v>
      </c>
      <c r="E46" s="5">
        <f t="shared" si="0"/>
        <v>2160</v>
      </c>
      <c r="F46" s="5">
        <v>190</v>
      </c>
      <c r="G46" s="5">
        <v>7800</v>
      </c>
      <c r="H46" s="5">
        <v>138</v>
      </c>
      <c r="I46" s="5">
        <v>6800</v>
      </c>
      <c r="J46" s="6">
        <f t="shared" si="1"/>
        <v>0.08796296296296297</v>
      </c>
      <c r="K46" s="10">
        <f t="shared" si="2"/>
        <v>11.368421052631579</v>
      </c>
      <c r="L46" s="17">
        <v>4.6</v>
      </c>
      <c r="M46" s="14">
        <v>13.3</v>
      </c>
      <c r="N46" s="14">
        <v>103.1</v>
      </c>
    </row>
    <row r="47" spans="1:14" ht="11.25">
      <c r="A47" s="12" t="s">
        <v>6</v>
      </c>
      <c r="B47" s="12" t="s">
        <v>266</v>
      </c>
      <c r="C47" s="12" t="s">
        <v>16</v>
      </c>
      <c r="D47" s="5">
        <v>3725</v>
      </c>
      <c r="E47" s="5">
        <f t="shared" si="0"/>
        <v>3925</v>
      </c>
      <c r="F47" s="5">
        <v>485</v>
      </c>
      <c r="G47" s="5">
        <v>7000</v>
      </c>
      <c r="H47" s="5">
        <v>419</v>
      </c>
      <c r="I47" s="5">
        <v>5000</v>
      </c>
      <c r="J47" s="6">
        <f t="shared" si="1"/>
        <v>0.12356687898089172</v>
      </c>
      <c r="K47" s="10">
        <f t="shared" si="2"/>
        <v>8.092783505154639</v>
      </c>
      <c r="L47" s="17">
        <v>4.7</v>
      </c>
      <c r="M47" s="11">
        <v>13.1</v>
      </c>
      <c r="N47" s="11">
        <v>113</v>
      </c>
    </row>
    <row r="48" spans="1:14" ht="11.25">
      <c r="A48" s="12" t="s">
        <v>160</v>
      </c>
      <c r="B48" s="1" t="s">
        <v>162</v>
      </c>
      <c r="C48" s="1" t="s">
        <v>163</v>
      </c>
      <c r="D48" s="5">
        <v>3120</v>
      </c>
      <c r="E48" s="5">
        <f t="shared" si="0"/>
        <v>3320</v>
      </c>
      <c r="F48" s="5">
        <v>405</v>
      </c>
      <c r="G48" s="5">
        <v>6000</v>
      </c>
      <c r="H48" s="5">
        <v>400</v>
      </c>
      <c r="I48" s="5">
        <v>4800</v>
      </c>
      <c r="J48" s="6">
        <f t="shared" si="1"/>
        <v>0.12198795180722892</v>
      </c>
      <c r="K48" s="10">
        <f t="shared" si="2"/>
        <v>8.197530864197532</v>
      </c>
      <c r="L48" s="17">
        <v>4.7</v>
      </c>
      <c r="M48" s="14">
        <v>13.1</v>
      </c>
      <c r="N48" s="14">
        <v>111</v>
      </c>
    </row>
    <row r="49" spans="1:14" ht="11.25">
      <c r="A49" s="12" t="s">
        <v>40</v>
      </c>
      <c r="B49" s="12" t="s">
        <v>94</v>
      </c>
      <c r="C49" s="12" t="s">
        <v>11</v>
      </c>
      <c r="D49" s="5">
        <v>3415</v>
      </c>
      <c r="E49" s="5">
        <f t="shared" si="0"/>
        <v>3615</v>
      </c>
      <c r="F49" s="5">
        <v>343</v>
      </c>
      <c r="G49" s="5">
        <v>7900</v>
      </c>
      <c r="H49" s="5">
        <v>269</v>
      </c>
      <c r="I49" s="5">
        <v>4900</v>
      </c>
      <c r="J49" s="6">
        <f t="shared" si="1"/>
        <v>0.09488243430152143</v>
      </c>
      <c r="K49" s="10">
        <f t="shared" si="2"/>
        <v>10.53935860058309</v>
      </c>
      <c r="L49" s="17">
        <v>4.7</v>
      </c>
      <c r="M49" s="11">
        <v>13.3</v>
      </c>
      <c r="N49" s="11">
        <v>106.8</v>
      </c>
    </row>
    <row r="50" spans="1:14" ht="11.25">
      <c r="A50" s="12" t="s">
        <v>246</v>
      </c>
      <c r="B50" s="12" t="s">
        <v>264</v>
      </c>
      <c r="C50" s="12" t="s">
        <v>265</v>
      </c>
      <c r="D50" s="5">
        <v>3850</v>
      </c>
      <c r="E50" s="5">
        <f t="shared" si="0"/>
        <v>4050</v>
      </c>
      <c r="F50" s="5">
        <v>575</v>
      </c>
      <c r="G50" s="5"/>
      <c r="H50" s="5"/>
      <c r="I50" s="5"/>
      <c r="J50" s="6">
        <f t="shared" si="1"/>
        <v>0.1419753086419753</v>
      </c>
      <c r="K50" s="10">
        <f t="shared" si="2"/>
        <v>7.043478260869565</v>
      </c>
      <c r="L50" s="17">
        <v>4.8</v>
      </c>
      <c r="M50" s="11">
        <v>12.9</v>
      </c>
      <c r="N50" s="11">
        <v>120.6</v>
      </c>
    </row>
    <row r="51" spans="1:14" ht="11.25">
      <c r="A51" s="12" t="s">
        <v>40</v>
      </c>
      <c r="B51" s="12" t="s">
        <v>97</v>
      </c>
      <c r="C51" s="12" t="s">
        <v>98</v>
      </c>
      <c r="D51" s="5">
        <v>3610</v>
      </c>
      <c r="E51" s="5">
        <f t="shared" si="0"/>
        <v>3810</v>
      </c>
      <c r="F51" s="5">
        <v>385</v>
      </c>
      <c r="G51" s="5">
        <v>5700</v>
      </c>
      <c r="H51" s="5">
        <v>385</v>
      </c>
      <c r="I51" s="5">
        <v>4500</v>
      </c>
      <c r="J51" s="6">
        <f t="shared" si="1"/>
        <v>0.1010498687664042</v>
      </c>
      <c r="K51" s="10">
        <f t="shared" si="2"/>
        <v>9.896103896103897</v>
      </c>
      <c r="L51" s="17">
        <v>4.8</v>
      </c>
      <c r="M51" s="14">
        <v>13.2</v>
      </c>
      <c r="N51" s="14">
        <v>109.1</v>
      </c>
    </row>
    <row r="52" spans="1:14" ht="11.25">
      <c r="A52" s="12" t="s">
        <v>246</v>
      </c>
      <c r="B52" s="12" t="s">
        <v>262</v>
      </c>
      <c r="C52" s="12" t="s">
        <v>263</v>
      </c>
      <c r="D52" s="5">
        <v>3179</v>
      </c>
      <c r="E52" s="5">
        <f t="shared" si="0"/>
        <v>3379</v>
      </c>
      <c r="F52" s="5">
        <v>400</v>
      </c>
      <c r="G52" s="5"/>
      <c r="H52" s="5"/>
      <c r="I52" s="5"/>
      <c r="J52" s="6">
        <f t="shared" si="1"/>
        <v>0.11837821840781296</v>
      </c>
      <c r="K52" s="10">
        <f t="shared" si="2"/>
        <v>8.4475</v>
      </c>
      <c r="L52" s="17">
        <v>4.8</v>
      </c>
      <c r="M52" s="14">
        <v>13.1</v>
      </c>
      <c r="N52" s="14">
        <v>108.9</v>
      </c>
    </row>
    <row r="53" spans="1:14" ht="11.25">
      <c r="A53" s="12" t="s">
        <v>289</v>
      </c>
      <c r="B53" s="12" t="s">
        <v>295</v>
      </c>
      <c r="C53" s="12" t="s">
        <v>296</v>
      </c>
      <c r="D53" s="5">
        <v>3880</v>
      </c>
      <c r="E53" s="5">
        <f t="shared" si="0"/>
        <v>4080</v>
      </c>
      <c r="F53" s="5">
        <v>450</v>
      </c>
      <c r="G53" s="5">
        <v>6000</v>
      </c>
      <c r="H53" s="5">
        <v>420</v>
      </c>
      <c r="I53" s="5">
        <v>5000</v>
      </c>
      <c r="J53" s="6">
        <f t="shared" si="1"/>
        <v>0.11029411764705882</v>
      </c>
      <c r="K53" s="10">
        <f t="shared" si="2"/>
        <v>9.066666666666666</v>
      </c>
      <c r="L53" s="17">
        <v>4.8</v>
      </c>
      <c r="M53" s="14">
        <v>13.2</v>
      </c>
      <c r="N53" s="14">
        <v>110</v>
      </c>
    </row>
    <row r="54" spans="1:14" ht="11.25">
      <c r="A54" s="12" t="s">
        <v>246</v>
      </c>
      <c r="B54" s="12" t="s">
        <v>285</v>
      </c>
      <c r="C54" s="12" t="s">
        <v>286</v>
      </c>
      <c r="D54" s="5">
        <v>3730</v>
      </c>
      <c r="E54" s="5">
        <f t="shared" si="0"/>
        <v>3930</v>
      </c>
      <c r="F54" s="5">
        <v>395</v>
      </c>
      <c r="G54" s="5">
        <v>7000</v>
      </c>
      <c r="H54" s="5"/>
      <c r="I54" s="5"/>
      <c r="J54" s="6">
        <f t="shared" si="1"/>
        <v>0.1005089058524173</v>
      </c>
      <c r="K54" s="10">
        <f t="shared" si="2"/>
        <v>9.949367088607595</v>
      </c>
      <c r="L54" s="17">
        <v>4.8</v>
      </c>
      <c r="M54" s="14">
        <v>13.2</v>
      </c>
      <c r="N54" s="14">
        <v>109.2</v>
      </c>
    </row>
    <row r="55" spans="1:14" ht="11.25">
      <c r="A55" s="12" t="s">
        <v>224</v>
      </c>
      <c r="B55" s="12" t="s">
        <v>116</v>
      </c>
      <c r="C55" s="12" t="s">
        <v>229</v>
      </c>
      <c r="D55" s="5">
        <v>3900</v>
      </c>
      <c r="E55" s="5">
        <f t="shared" si="0"/>
        <v>4100</v>
      </c>
      <c r="F55" s="5">
        <v>394</v>
      </c>
      <c r="G55" s="5">
        <v>6600</v>
      </c>
      <c r="H55" s="5">
        <v>368</v>
      </c>
      <c r="I55" s="5">
        <v>3800</v>
      </c>
      <c r="J55" s="6">
        <f t="shared" si="1"/>
        <v>0.09609756097560976</v>
      </c>
      <c r="K55" s="10">
        <f t="shared" si="2"/>
        <v>10.406091370558375</v>
      </c>
      <c r="L55" s="17">
        <v>4.8</v>
      </c>
      <c r="M55" s="14">
        <v>13.3</v>
      </c>
      <c r="N55" s="14">
        <v>108.5</v>
      </c>
    </row>
    <row r="56" spans="1:14" ht="11.25">
      <c r="A56" s="12" t="s">
        <v>6</v>
      </c>
      <c r="B56" s="12" t="s">
        <v>12</v>
      </c>
      <c r="C56" s="12" t="s">
        <v>13</v>
      </c>
      <c r="D56" s="5">
        <v>3218</v>
      </c>
      <c r="E56" s="5">
        <f t="shared" si="0"/>
        <v>3418</v>
      </c>
      <c r="F56" s="5">
        <v>345</v>
      </c>
      <c r="G56" s="5">
        <v>5600</v>
      </c>
      <c r="H56" s="5">
        <v>350</v>
      </c>
      <c r="I56" s="5">
        <v>4400</v>
      </c>
      <c r="J56" s="6">
        <f t="shared" si="1"/>
        <v>0.10093622001170276</v>
      </c>
      <c r="K56" s="10">
        <f t="shared" si="2"/>
        <v>9.907246376811594</v>
      </c>
      <c r="L56" s="17">
        <v>4.8</v>
      </c>
      <c r="M56" s="11">
        <v>13.3</v>
      </c>
      <c r="N56" s="11">
        <v>108</v>
      </c>
    </row>
    <row r="57" spans="1:14" ht="11.25">
      <c r="A57" s="12" t="s">
        <v>246</v>
      </c>
      <c r="B57" s="12" t="s">
        <v>283</v>
      </c>
      <c r="C57" s="12" t="s">
        <v>284</v>
      </c>
      <c r="D57" s="5">
        <v>3400</v>
      </c>
      <c r="E57" s="5">
        <f t="shared" si="0"/>
        <v>3600</v>
      </c>
      <c r="F57" s="5">
        <v>333</v>
      </c>
      <c r="G57" s="5">
        <v>7900</v>
      </c>
      <c r="H57" s="5"/>
      <c r="I57" s="5"/>
      <c r="J57" s="6">
        <f t="shared" si="1"/>
        <v>0.0925</v>
      </c>
      <c r="K57" s="10">
        <f t="shared" si="2"/>
        <v>10.81081081081081</v>
      </c>
      <c r="L57" s="17">
        <v>4.8</v>
      </c>
      <c r="M57" s="11">
        <v>13.4</v>
      </c>
      <c r="N57" s="11">
        <v>105.6</v>
      </c>
    </row>
    <row r="58" spans="1:14" ht="11.25">
      <c r="A58" s="12" t="s">
        <v>224</v>
      </c>
      <c r="B58" s="1" t="s">
        <v>237</v>
      </c>
      <c r="C58" s="1" t="s">
        <v>238</v>
      </c>
      <c r="D58" s="5">
        <v>3240</v>
      </c>
      <c r="E58" s="5">
        <f t="shared" si="0"/>
        <v>3440</v>
      </c>
      <c r="F58" s="5">
        <v>271</v>
      </c>
      <c r="G58" s="5">
        <v>6500</v>
      </c>
      <c r="H58" s="5">
        <v>273</v>
      </c>
      <c r="I58" s="5">
        <v>3500</v>
      </c>
      <c r="J58" s="6">
        <f t="shared" si="1"/>
        <v>0.07877906976744187</v>
      </c>
      <c r="K58" s="10">
        <f t="shared" si="2"/>
        <v>12.693726937269373</v>
      </c>
      <c r="L58" s="17">
        <v>4.8</v>
      </c>
      <c r="M58" s="14">
        <v>13.4</v>
      </c>
      <c r="N58" s="14">
        <v>103</v>
      </c>
    </row>
    <row r="59" spans="1:14" ht="11.25">
      <c r="A59" s="12" t="s">
        <v>297</v>
      </c>
      <c r="B59" s="1" t="s">
        <v>302</v>
      </c>
      <c r="C59" s="1" t="s">
        <v>303</v>
      </c>
      <c r="D59" s="5">
        <v>4295</v>
      </c>
      <c r="E59" s="5">
        <f t="shared" si="0"/>
        <v>4495</v>
      </c>
      <c r="F59" s="5">
        <v>440</v>
      </c>
      <c r="G59" s="5">
        <v>6400</v>
      </c>
      <c r="H59" s="5">
        <v>430</v>
      </c>
      <c r="I59" s="5">
        <v>3600</v>
      </c>
      <c r="J59" s="6">
        <f t="shared" si="1"/>
        <v>0.09788654060066741</v>
      </c>
      <c r="K59" s="10">
        <f t="shared" si="2"/>
        <v>10.215909090909092</v>
      </c>
      <c r="L59" s="17">
        <v>4.9</v>
      </c>
      <c r="M59" s="14">
        <v>13</v>
      </c>
      <c r="N59" s="14">
        <v>110</v>
      </c>
    </row>
    <row r="60" spans="1:14" ht="11.25">
      <c r="A60" s="12" t="s">
        <v>309</v>
      </c>
      <c r="B60" s="1" t="s">
        <v>310</v>
      </c>
      <c r="C60" s="1" t="s">
        <v>311</v>
      </c>
      <c r="D60" s="5">
        <v>4210</v>
      </c>
      <c r="E60" s="5">
        <f t="shared" si="0"/>
        <v>4410</v>
      </c>
      <c r="F60" s="5">
        <v>425</v>
      </c>
      <c r="G60" s="5">
        <v>6200</v>
      </c>
      <c r="H60" s="5">
        <v>420</v>
      </c>
      <c r="I60" s="5">
        <v>4800</v>
      </c>
      <c r="J60" s="6">
        <f t="shared" si="1"/>
        <v>0.0963718820861678</v>
      </c>
      <c r="K60" s="10">
        <f t="shared" si="2"/>
        <v>10.376470588235295</v>
      </c>
      <c r="L60" s="17">
        <v>4.9</v>
      </c>
      <c r="M60" s="14">
        <v>13.3</v>
      </c>
      <c r="N60" s="14">
        <v>108.2</v>
      </c>
    </row>
    <row r="61" spans="1:14" ht="11.25">
      <c r="A61" s="12" t="s">
        <v>175</v>
      </c>
      <c r="B61" s="1" t="s">
        <v>176</v>
      </c>
      <c r="C61" s="1" t="s">
        <v>177</v>
      </c>
      <c r="D61" s="5">
        <v>3725</v>
      </c>
      <c r="E61" s="5">
        <f t="shared" si="0"/>
        <v>3925</v>
      </c>
      <c r="F61" s="5">
        <v>485</v>
      </c>
      <c r="G61" s="5">
        <v>7000</v>
      </c>
      <c r="H61" s="5">
        <v>419</v>
      </c>
      <c r="I61" s="5">
        <v>5000</v>
      </c>
      <c r="J61" s="6">
        <f t="shared" si="1"/>
        <v>0.12356687898089172</v>
      </c>
      <c r="K61" s="10">
        <f t="shared" si="2"/>
        <v>8.092783505154639</v>
      </c>
      <c r="L61" s="17">
        <v>4.9</v>
      </c>
      <c r="M61" s="14">
        <v>13.3</v>
      </c>
      <c r="N61" s="14">
        <v>111.8</v>
      </c>
    </row>
    <row r="62" spans="1:14" ht="11.25">
      <c r="A62" s="12" t="s">
        <v>109</v>
      </c>
      <c r="B62" s="1" t="s">
        <v>107</v>
      </c>
      <c r="C62" s="1" t="s">
        <v>108</v>
      </c>
      <c r="D62" s="5">
        <v>3640</v>
      </c>
      <c r="E62" s="5">
        <f t="shared" si="0"/>
        <v>3840</v>
      </c>
      <c r="F62" s="5">
        <v>390</v>
      </c>
      <c r="G62" s="5">
        <v>6000</v>
      </c>
      <c r="H62" s="5">
        <v>390</v>
      </c>
      <c r="I62" s="5">
        <v>3500</v>
      </c>
      <c r="J62" s="6">
        <f t="shared" si="1"/>
        <v>0.1015625</v>
      </c>
      <c r="K62" s="10">
        <f t="shared" si="2"/>
        <v>9.846153846153847</v>
      </c>
      <c r="L62" s="17">
        <v>4.9</v>
      </c>
      <c r="M62" s="14">
        <v>13.3</v>
      </c>
      <c r="N62" s="14">
        <v>108.1</v>
      </c>
    </row>
    <row r="63" spans="1:14" ht="11.25">
      <c r="A63" s="12" t="s">
        <v>224</v>
      </c>
      <c r="B63" s="1" t="s">
        <v>239</v>
      </c>
      <c r="C63" s="1" t="s">
        <v>240</v>
      </c>
      <c r="D63" s="5">
        <v>3270</v>
      </c>
      <c r="E63" s="5">
        <f t="shared" si="0"/>
        <v>3470</v>
      </c>
      <c r="F63" s="5">
        <v>300</v>
      </c>
      <c r="G63" s="5">
        <v>6000</v>
      </c>
      <c r="H63" s="5">
        <v>300</v>
      </c>
      <c r="I63" s="5">
        <v>4000</v>
      </c>
      <c r="J63" s="6">
        <f t="shared" si="1"/>
        <v>0.08645533141210375</v>
      </c>
      <c r="K63" s="10">
        <f t="shared" si="2"/>
        <v>11.566666666666666</v>
      </c>
      <c r="L63" s="17">
        <v>4.9</v>
      </c>
      <c r="M63" s="14">
        <v>13.3</v>
      </c>
      <c r="N63" s="14">
        <v>103</v>
      </c>
    </row>
    <row r="64" spans="1:14" ht="11.25">
      <c r="A64" s="12" t="s">
        <v>160</v>
      </c>
      <c r="B64" s="1" t="s">
        <v>164</v>
      </c>
      <c r="C64" s="1" t="s">
        <v>69</v>
      </c>
      <c r="D64" s="5">
        <v>3215</v>
      </c>
      <c r="E64" s="5">
        <f t="shared" si="0"/>
        <v>3415</v>
      </c>
      <c r="F64" s="5">
        <v>320</v>
      </c>
      <c r="G64" s="5">
        <v>6800</v>
      </c>
      <c r="H64" s="5">
        <v>273</v>
      </c>
      <c r="I64" s="5">
        <v>4250</v>
      </c>
      <c r="J64" s="6">
        <f t="shared" si="1"/>
        <v>0.09370424597364568</v>
      </c>
      <c r="K64" s="10">
        <f t="shared" si="2"/>
        <v>10.671875</v>
      </c>
      <c r="L64" s="17">
        <v>4.9</v>
      </c>
      <c r="M64" s="14">
        <v>13.4</v>
      </c>
      <c r="N64" s="14">
        <v>105.1</v>
      </c>
    </row>
    <row r="65" spans="1:14" ht="11.25">
      <c r="A65" s="12" t="s">
        <v>109</v>
      </c>
      <c r="B65" s="12" t="s">
        <v>105</v>
      </c>
      <c r="C65" s="1" t="s">
        <v>106</v>
      </c>
      <c r="D65" s="5">
        <v>3230</v>
      </c>
      <c r="E65" s="5">
        <f aca="true" t="shared" si="3" ref="E65:E105">D65+200</f>
        <v>3430</v>
      </c>
      <c r="F65" s="5">
        <v>350</v>
      </c>
      <c r="G65" s="5">
        <v>5600</v>
      </c>
      <c r="H65" s="5">
        <v>375</v>
      </c>
      <c r="I65" s="5">
        <v>6000</v>
      </c>
      <c r="J65" s="6">
        <f aca="true" t="shared" si="4" ref="J65:J105">F65/E65</f>
        <v>0.10204081632653061</v>
      </c>
      <c r="K65" s="10">
        <f aca="true" t="shared" si="5" ref="K65:K105">E65/F65</f>
        <v>9.8</v>
      </c>
      <c r="L65" s="17">
        <v>4.9</v>
      </c>
      <c r="M65" s="14">
        <v>13.4</v>
      </c>
      <c r="N65" s="14">
        <v>101.1</v>
      </c>
    </row>
    <row r="66" spans="1:14" ht="11.25">
      <c r="A66" s="12" t="s">
        <v>297</v>
      </c>
      <c r="B66" s="12" t="s">
        <v>298</v>
      </c>
      <c r="C66" s="1" t="s">
        <v>299</v>
      </c>
      <c r="D66" s="5">
        <v>3890</v>
      </c>
      <c r="E66" s="5">
        <f t="shared" si="3"/>
        <v>4090</v>
      </c>
      <c r="F66" s="5">
        <v>400</v>
      </c>
      <c r="G66" s="5">
        <v>6000</v>
      </c>
      <c r="H66" s="5">
        <v>395</v>
      </c>
      <c r="I66" s="5">
        <v>4800</v>
      </c>
      <c r="J66" s="6">
        <f t="shared" si="4"/>
        <v>0.097799511002445</v>
      </c>
      <c r="K66" s="10">
        <f t="shared" si="5"/>
        <v>10.225</v>
      </c>
      <c r="L66" s="17">
        <v>5</v>
      </c>
      <c r="M66" s="14">
        <v>13.4</v>
      </c>
      <c r="N66" s="14">
        <v>109</v>
      </c>
    </row>
    <row r="67" spans="1:14" ht="11.25">
      <c r="A67" s="12" t="s">
        <v>160</v>
      </c>
      <c r="B67" s="1" t="s">
        <v>161</v>
      </c>
      <c r="C67" s="1" t="s">
        <v>47</v>
      </c>
      <c r="D67" s="5">
        <v>3100</v>
      </c>
      <c r="E67" s="5">
        <f t="shared" si="3"/>
        <v>3300</v>
      </c>
      <c r="F67" s="5">
        <v>290</v>
      </c>
      <c r="G67" s="5">
        <v>7100</v>
      </c>
      <c r="H67" s="5">
        <v>224</v>
      </c>
      <c r="I67" s="5">
        <v>5500</v>
      </c>
      <c r="J67" s="6">
        <f t="shared" si="4"/>
        <v>0.08787878787878788</v>
      </c>
      <c r="K67" s="10">
        <f t="shared" si="5"/>
        <v>11.379310344827585</v>
      </c>
      <c r="L67" s="17">
        <v>5</v>
      </c>
      <c r="M67" s="14">
        <v>13.4</v>
      </c>
      <c r="N67" s="14">
        <v>105.9</v>
      </c>
    </row>
    <row r="68" spans="1:14" ht="11.25">
      <c r="A68" s="12" t="s">
        <v>44</v>
      </c>
      <c r="B68" s="12" t="s">
        <v>45</v>
      </c>
      <c r="C68" s="12" t="s">
        <v>47</v>
      </c>
      <c r="D68" s="5">
        <v>3066</v>
      </c>
      <c r="E68" s="5">
        <f t="shared" si="3"/>
        <v>3266</v>
      </c>
      <c r="F68" s="5">
        <v>290</v>
      </c>
      <c r="G68" s="5">
        <v>7100</v>
      </c>
      <c r="H68" s="5">
        <v>224</v>
      </c>
      <c r="I68" s="5">
        <v>5500</v>
      </c>
      <c r="J68" s="6">
        <f t="shared" si="4"/>
        <v>0.08879363135333741</v>
      </c>
      <c r="K68" s="10">
        <f t="shared" si="5"/>
        <v>11.26206896551724</v>
      </c>
      <c r="L68" s="17">
        <v>5</v>
      </c>
      <c r="M68" s="11">
        <v>13.5</v>
      </c>
      <c r="N68" s="11">
        <v>108</v>
      </c>
    </row>
    <row r="69" spans="1:14" ht="11.25">
      <c r="A69" s="12" t="s">
        <v>217</v>
      </c>
      <c r="B69" s="12" t="s">
        <v>222</v>
      </c>
      <c r="C69" s="12" t="s">
        <v>11</v>
      </c>
      <c r="D69" s="5">
        <v>3430</v>
      </c>
      <c r="E69" s="5">
        <f t="shared" si="3"/>
        <v>3630</v>
      </c>
      <c r="F69" s="5">
        <v>333</v>
      </c>
      <c r="G69" s="5">
        <v>7900</v>
      </c>
      <c r="H69" s="5">
        <v>262</v>
      </c>
      <c r="I69" s="5">
        <v>4900</v>
      </c>
      <c r="J69" s="6">
        <f t="shared" si="4"/>
        <v>0.09173553719008265</v>
      </c>
      <c r="K69" s="10">
        <f t="shared" si="5"/>
        <v>10.9009009009009</v>
      </c>
      <c r="L69" s="17">
        <v>5</v>
      </c>
      <c r="M69" s="11">
        <v>13.5</v>
      </c>
      <c r="N69" s="11">
        <v>105.8</v>
      </c>
    </row>
    <row r="70" spans="1:14" ht="11.25">
      <c r="A70" s="12" t="s">
        <v>179</v>
      </c>
      <c r="B70" s="1" t="s">
        <v>127</v>
      </c>
      <c r="C70" s="1" t="s">
        <v>180</v>
      </c>
      <c r="D70" s="5">
        <v>3280</v>
      </c>
      <c r="E70" s="5">
        <f t="shared" si="3"/>
        <v>3480</v>
      </c>
      <c r="F70" s="5">
        <v>349</v>
      </c>
      <c r="G70" s="5">
        <v>6100</v>
      </c>
      <c r="H70" s="5">
        <v>332</v>
      </c>
      <c r="I70" s="5">
        <v>4400</v>
      </c>
      <c r="J70" s="6">
        <f t="shared" si="4"/>
        <v>0.10028735632183908</v>
      </c>
      <c r="K70" s="10">
        <f t="shared" si="5"/>
        <v>9.97134670487106</v>
      </c>
      <c r="L70" s="17">
        <v>5</v>
      </c>
      <c r="M70" s="14">
        <v>13.5</v>
      </c>
      <c r="N70" s="14">
        <v>105.2</v>
      </c>
    </row>
    <row r="71" spans="1:14" ht="11.25">
      <c r="A71" s="12" t="s">
        <v>179</v>
      </c>
      <c r="B71" s="1" t="s">
        <v>183</v>
      </c>
      <c r="C71" s="1" t="s">
        <v>185</v>
      </c>
      <c r="D71" s="5">
        <v>3590</v>
      </c>
      <c r="E71" s="5">
        <f t="shared" si="3"/>
        <v>3790</v>
      </c>
      <c r="F71" s="5">
        <v>360</v>
      </c>
      <c r="G71" s="5">
        <v>5250</v>
      </c>
      <c r="H71" s="5">
        <v>375</v>
      </c>
      <c r="I71" s="5">
        <v>3000</v>
      </c>
      <c r="J71" s="6">
        <f t="shared" si="4"/>
        <v>0.09498680738786279</v>
      </c>
      <c r="K71" s="10">
        <f t="shared" si="5"/>
        <v>10.527777777777779</v>
      </c>
      <c r="L71" s="17">
        <v>5.1</v>
      </c>
      <c r="M71" s="14">
        <v>13.6</v>
      </c>
      <c r="N71" s="14">
        <v>107</v>
      </c>
    </row>
    <row r="72" spans="1:14" ht="11.25">
      <c r="A72" s="12" t="s">
        <v>217</v>
      </c>
      <c r="B72" s="1" t="s">
        <v>165</v>
      </c>
      <c r="C72" s="1" t="s">
        <v>223</v>
      </c>
      <c r="D72" s="5">
        <v>3650</v>
      </c>
      <c r="E72" s="5">
        <f t="shared" si="3"/>
        <v>3850</v>
      </c>
      <c r="F72" s="5">
        <v>349</v>
      </c>
      <c r="G72" s="5">
        <v>5500</v>
      </c>
      <c r="H72" s="5">
        <v>332</v>
      </c>
      <c r="I72" s="5">
        <v>3000</v>
      </c>
      <c r="J72" s="6">
        <f t="shared" si="4"/>
        <v>0.09064935064935065</v>
      </c>
      <c r="K72" s="10">
        <f t="shared" si="5"/>
        <v>11.031518624641834</v>
      </c>
      <c r="L72" s="17">
        <v>5.1</v>
      </c>
      <c r="M72" s="14">
        <v>13.6</v>
      </c>
      <c r="N72" s="14">
        <v>105.4</v>
      </c>
    </row>
    <row r="73" spans="1:14" ht="11.25">
      <c r="A73" s="12" t="s">
        <v>179</v>
      </c>
      <c r="B73" s="1" t="s">
        <v>94</v>
      </c>
      <c r="C73" s="1" t="s">
        <v>89</v>
      </c>
      <c r="D73" s="5">
        <v>3160</v>
      </c>
      <c r="E73" s="5">
        <f t="shared" si="3"/>
        <v>3360</v>
      </c>
      <c r="F73" s="5">
        <v>315</v>
      </c>
      <c r="G73" s="5">
        <v>7400</v>
      </c>
      <c r="H73" s="5">
        <v>251</v>
      </c>
      <c r="I73" s="5">
        <v>4900</v>
      </c>
      <c r="J73" s="6">
        <f t="shared" si="4"/>
        <v>0.09375</v>
      </c>
      <c r="K73" s="10">
        <f t="shared" si="5"/>
        <v>10.666666666666666</v>
      </c>
      <c r="L73" s="17">
        <v>5.1</v>
      </c>
      <c r="M73" s="14">
        <v>13.6</v>
      </c>
      <c r="N73" s="14">
        <v>103.4</v>
      </c>
    </row>
    <row r="74" spans="1:14" ht="11.25">
      <c r="A74" s="12" t="s">
        <v>156</v>
      </c>
      <c r="B74" s="1" t="s">
        <v>157</v>
      </c>
      <c r="C74" s="1" t="s">
        <v>158</v>
      </c>
      <c r="D74" s="5">
        <v>3125</v>
      </c>
      <c r="E74" s="5">
        <f t="shared" si="3"/>
        <v>3325</v>
      </c>
      <c r="F74" s="5">
        <v>320</v>
      </c>
      <c r="G74" s="5">
        <v>6000</v>
      </c>
      <c r="H74" s="5">
        <v>317</v>
      </c>
      <c r="I74" s="5">
        <v>4750</v>
      </c>
      <c r="J74" s="6">
        <f t="shared" si="4"/>
        <v>0.0962406015037594</v>
      </c>
      <c r="K74" s="10">
        <f t="shared" si="5"/>
        <v>10.390625</v>
      </c>
      <c r="L74" s="17">
        <v>5.1</v>
      </c>
      <c r="M74" s="14">
        <v>13.7</v>
      </c>
      <c r="N74" s="14">
        <v>103.5</v>
      </c>
    </row>
    <row r="75" spans="1:14" ht="11.25">
      <c r="A75" s="12" t="s">
        <v>332</v>
      </c>
      <c r="B75" s="1" t="s">
        <v>312</v>
      </c>
      <c r="C75" s="1" t="s">
        <v>335</v>
      </c>
      <c r="D75" s="5">
        <v>6970</v>
      </c>
      <c r="E75" s="5">
        <f t="shared" si="3"/>
        <v>7170</v>
      </c>
      <c r="F75" s="5">
        <v>325</v>
      </c>
      <c r="G75" s="5">
        <v>6100</v>
      </c>
      <c r="H75" s="5">
        <v>330</v>
      </c>
      <c r="I75" s="5">
        <v>3600</v>
      </c>
      <c r="J75" s="6">
        <f t="shared" si="4"/>
        <v>0.045327754532775454</v>
      </c>
      <c r="K75" s="10">
        <f t="shared" si="5"/>
        <v>22.06153846153846</v>
      </c>
      <c r="L75" s="17">
        <v>5.2</v>
      </c>
      <c r="M75" s="14">
        <v>13.7</v>
      </c>
      <c r="N75" s="14">
        <v>104</v>
      </c>
    </row>
    <row r="76" spans="1:14" ht="11.25">
      <c r="A76" s="12" t="s">
        <v>6</v>
      </c>
      <c r="B76" s="12" t="s">
        <v>34</v>
      </c>
      <c r="C76" s="12" t="s">
        <v>36</v>
      </c>
      <c r="D76" s="5">
        <v>3200</v>
      </c>
      <c r="E76" s="5">
        <f t="shared" si="3"/>
        <v>3400</v>
      </c>
      <c r="F76" s="5">
        <v>282</v>
      </c>
      <c r="G76" s="5">
        <v>6300</v>
      </c>
      <c r="H76" s="5">
        <v>250</v>
      </c>
      <c r="I76" s="5">
        <v>5250</v>
      </c>
      <c r="J76" s="6">
        <f t="shared" si="4"/>
        <v>0.08294117647058824</v>
      </c>
      <c r="K76" s="10">
        <f t="shared" si="5"/>
        <v>12.056737588652481</v>
      </c>
      <c r="L76" s="17">
        <v>5.2</v>
      </c>
      <c r="M76" s="11">
        <v>13.7</v>
      </c>
      <c r="N76" s="11">
        <v>103.5</v>
      </c>
    </row>
    <row r="77" spans="1:14" ht="11.25">
      <c r="A77" s="12" t="s">
        <v>186</v>
      </c>
      <c r="B77" s="1" t="s">
        <v>189</v>
      </c>
      <c r="C77" s="1" t="s">
        <v>190</v>
      </c>
      <c r="D77" s="5">
        <v>3600</v>
      </c>
      <c r="E77" s="5">
        <f t="shared" si="3"/>
        <v>3800</v>
      </c>
      <c r="F77" s="5">
        <v>277</v>
      </c>
      <c r="G77" s="5">
        <v>6800</v>
      </c>
      <c r="H77" s="5">
        <v>293</v>
      </c>
      <c r="I77" s="5">
        <v>4400</v>
      </c>
      <c r="J77" s="6">
        <f t="shared" si="4"/>
        <v>0.07289473684210526</v>
      </c>
      <c r="K77" s="10">
        <f t="shared" si="5"/>
        <v>13.71841155234657</v>
      </c>
      <c r="L77" s="17">
        <v>5.2</v>
      </c>
      <c r="M77" s="14">
        <v>13.7</v>
      </c>
      <c r="N77" s="14">
        <v>103.5</v>
      </c>
    </row>
    <row r="78" spans="1:14" ht="11.25">
      <c r="A78" s="12" t="s">
        <v>40</v>
      </c>
      <c r="B78" s="12" t="s">
        <v>72</v>
      </c>
      <c r="C78" s="12" t="s">
        <v>73</v>
      </c>
      <c r="D78" s="5">
        <v>3925</v>
      </c>
      <c r="E78" s="5">
        <f t="shared" si="3"/>
        <v>4125</v>
      </c>
      <c r="F78" s="5">
        <v>420</v>
      </c>
      <c r="G78" s="5">
        <v>6000</v>
      </c>
      <c r="H78" s="5">
        <v>400</v>
      </c>
      <c r="I78" s="5">
        <v>5000</v>
      </c>
      <c r="J78" s="6">
        <f t="shared" si="4"/>
        <v>0.10181818181818182</v>
      </c>
      <c r="K78" s="10">
        <f t="shared" si="5"/>
        <v>9.821428571428571</v>
      </c>
      <c r="L78" s="17">
        <v>5.2</v>
      </c>
      <c r="M78" s="11">
        <v>13.7</v>
      </c>
      <c r="N78" s="11">
        <v>103.3</v>
      </c>
    </row>
    <row r="79" spans="1:14" ht="11.25">
      <c r="A79" s="12" t="s">
        <v>224</v>
      </c>
      <c r="B79" s="12" t="s">
        <v>230</v>
      </c>
      <c r="C79" s="12" t="s">
        <v>231</v>
      </c>
      <c r="D79" s="5">
        <v>4070</v>
      </c>
      <c r="E79" s="5">
        <f t="shared" si="3"/>
        <v>4270</v>
      </c>
      <c r="F79" s="5">
        <v>390</v>
      </c>
      <c r="G79" s="5">
        <v>6100</v>
      </c>
      <c r="H79" s="5">
        <v>399</v>
      </c>
      <c r="I79" s="5">
        <v>3500</v>
      </c>
      <c r="J79" s="6">
        <f t="shared" si="4"/>
        <v>0.09133489461358314</v>
      </c>
      <c r="K79" s="10">
        <f t="shared" si="5"/>
        <v>10.948717948717949</v>
      </c>
      <c r="L79" s="17">
        <v>5.2</v>
      </c>
      <c r="M79" s="11">
        <v>13.7</v>
      </c>
      <c r="N79" s="11">
        <v>102.7</v>
      </c>
    </row>
    <row r="80" spans="1:14" ht="11.25">
      <c r="A80" s="12" t="s">
        <v>44</v>
      </c>
      <c r="B80" s="12" t="s">
        <v>50</v>
      </c>
      <c r="C80" s="12" t="s">
        <v>51</v>
      </c>
      <c r="D80" s="5">
        <v>3246</v>
      </c>
      <c r="E80" s="5">
        <f t="shared" si="3"/>
        <v>3446</v>
      </c>
      <c r="F80" s="5">
        <v>345</v>
      </c>
      <c r="G80" s="5">
        <v>5600</v>
      </c>
      <c r="H80" s="5">
        <v>350</v>
      </c>
      <c r="I80" s="5">
        <v>4400</v>
      </c>
      <c r="J80" s="6">
        <f t="shared" si="4"/>
        <v>0.10011607661056297</v>
      </c>
      <c r="K80" s="10">
        <f t="shared" si="5"/>
        <v>9.98840579710145</v>
      </c>
      <c r="L80" s="17">
        <v>5.2</v>
      </c>
      <c r="M80" s="11">
        <v>13.8</v>
      </c>
      <c r="N80" s="11">
        <v>102.1</v>
      </c>
    </row>
    <row r="81" spans="1:14" ht="11.25">
      <c r="A81" s="12" t="s">
        <v>40</v>
      </c>
      <c r="B81" s="12" t="s">
        <v>70</v>
      </c>
      <c r="C81" s="12" t="s">
        <v>71</v>
      </c>
      <c r="D81" s="5">
        <v>3940</v>
      </c>
      <c r="E81" s="5">
        <f t="shared" si="3"/>
        <v>4140</v>
      </c>
      <c r="F81" s="5">
        <v>342</v>
      </c>
      <c r="G81" s="5">
        <v>5500</v>
      </c>
      <c r="H81" s="5">
        <v>376</v>
      </c>
      <c r="I81" s="5">
        <v>3000</v>
      </c>
      <c r="J81" s="6">
        <f t="shared" si="4"/>
        <v>0.08260869565217391</v>
      </c>
      <c r="K81" s="10">
        <f t="shared" si="5"/>
        <v>12.105263157894736</v>
      </c>
      <c r="L81" s="17">
        <v>5.3</v>
      </c>
      <c r="M81" s="11">
        <v>13.7</v>
      </c>
      <c r="N81" s="11">
        <v>105.6</v>
      </c>
    </row>
    <row r="82" spans="1:14" ht="11.25">
      <c r="A82" s="12" t="s">
        <v>6</v>
      </c>
      <c r="B82" s="12" t="s">
        <v>38</v>
      </c>
      <c r="C82" s="12" t="s">
        <v>39</v>
      </c>
      <c r="D82" s="5">
        <v>3505</v>
      </c>
      <c r="E82" s="5">
        <f t="shared" si="3"/>
        <v>3705</v>
      </c>
      <c r="F82" s="5">
        <v>320</v>
      </c>
      <c r="G82" s="5">
        <v>5600</v>
      </c>
      <c r="H82" s="5">
        <v>315</v>
      </c>
      <c r="I82" s="5">
        <v>4000</v>
      </c>
      <c r="J82" s="6">
        <f t="shared" si="4"/>
        <v>0.08636977058029689</v>
      </c>
      <c r="K82" s="10">
        <f t="shared" si="5"/>
        <v>11.578125</v>
      </c>
      <c r="L82" s="17">
        <v>5.3</v>
      </c>
      <c r="M82" s="11">
        <v>13.7</v>
      </c>
      <c r="N82" s="11">
        <v>105</v>
      </c>
    </row>
    <row r="83" spans="1:14" ht="11.25">
      <c r="A83" s="12" t="s">
        <v>40</v>
      </c>
      <c r="B83" s="12" t="s">
        <v>74</v>
      </c>
      <c r="C83" s="12" t="s">
        <v>75</v>
      </c>
      <c r="D83" s="5">
        <v>4000</v>
      </c>
      <c r="E83" s="5">
        <f t="shared" si="3"/>
        <v>4200</v>
      </c>
      <c r="F83" s="5">
        <v>370</v>
      </c>
      <c r="G83" s="5">
        <v>6150</v>
      </c>
      <c r="H83" s="5">
        <v>387</v>
      </c>
      <c r="I83" s="5">
        <v>3600</v>
      </c>
      <c r="J83" s="6">
        <f t="shared" si="4"/>
        <v>0.0880952380952381</v>
      </c>
      <c r="K83" s="10">
        <f t="shared" si="5"/>
        <v>11.35135135135135</v>
      </c>
      <c r="L83" s="17">
        <v>5.3</v>
      </c>
      <c r="M83" s="11">
        <v>13.7</v>
      </c>
      <c r="N83" s="11">
        <v>104.4</v>
      </c>
    </row>
    <row r="84" spans="1:14" ht="11.25">
      <c r="A84" s="12" t="s">
        <v>297</v>
      </c>
      <c r="B84" s="12" t="s">
        <v>307</v>
      </c>
      <c r="C84" s="12" t="s">
        <v>308</v>
      </c>
      <c r="D84" s="5">
        <v>4040</v>
      </c>
      <c r="E84" s="5">
        <f t="shared" si="3"/>
        <v>4240</v>
      </c>
      <c r="F84" s="5">
        <v>335</v>
      </c>
      <c r="G84" s="5">
        <v>6400</v>
      </c>
      <c r="H84" s="5">
        <v>340</v>
      </c>
      <c r="I84" s="5">
        <v>4000</v>
      </c>
      <c r="J84" s="6">
        <f t="shared" si="4"/>
        <v>0.07900943396226415</v>
      </c>
      <c r="K84" s="10">
        <f t="shared" si="5"/>
        <v>12.656716417910447</v>
      </c>
      <c r="L84" s="17">
        <v>5.3</v>
      </c>
      <c r="M84" s="11">
        <v>13.8</v>
      </c>
      <c r="N84" s="11">
        <v>101.6</v>
      </c>
    </row>
    <row r="85" spans="1:14" ht="11.25">
      <c r="A85" s="12" t="s">
        <v>217</v>
      </c>
      <c r="B85" s="12" t="s">
        <v>233</v>
      </c>
      <c r="C85" s="12" t="s">
        <v>234</v>
      </c>
      <c r="D85" s="5">
        <v>3770</v>
      </c>
      <c r="E85" s="5">
        <f t="shared" si="3"/>
        <v>3970</v>
      </c>
      <c r="F85" s="5">
        <v>350</v>
      </c>
      <c r="G85" s="5">
        <v>5200</v>
      </c>
      <c r="H85" s="5">
        <v>365</v>
      </c>
      <c r="I85" s="5">
        <v>4000</v>
      </c>
      <c r="J85" s="6">
        <f t="shared" si="4"/>
        <v>0.08816120906801007</v>
      </c>
      <c r="K85" s="10">
        <f t="shared" si="5"/>
        <v>11.342857142857143</v>
      </c>
      <c r="L85" s="17">
        <v>5.3</v>
      </c>
      <c r="M85" s="11">
        <v>13.8</v>
      </c>
      <c r="N85" s="11">
        <v>103.8</v>
      </c>
    </row>
    <row r="86" spans="1:14" ht="11.25">
      <c r="A86" s="12" t="s">
        <v>40</v>
      </c>
      <c r="B86" s="12" t="s">
        <v>103</v>
      </c>
      <c r="C86" s="1" t="s">
        <v>104</v>
      </c>
      <c r="D86" s="5">
        <v>3600</v>
      </c>
      <c r="E86" s="5">
        <f t="shared" si="3"/>
        <v>3800</v>
      </c>
      <c r="F86" s="5">
        <v>335</v>
      </c>
      <c r="G86" s="5">
        <v>5200</v>
      </c>
      <c r="H86" s="5">
        <v>350</v>
      </c>
      <c r="I86" s="5">
        <v>4000</v>
      </c>
      <c r="J86" s="6">
        <f t="shared" si="4"/>
        <v>0.0881578947368421</v>
      </c>
      <c r="K86" s="10">
        <f t="shared" si="5"/>
        <v>11.343283582089553</v>
      </c>
      <c r="L86" s="17">
        <v>5.4</v>
      </c>
      <c r="M86" s="14">
        <v>13.9</v>
      </c>
      <c r="N86" s="14">
        <v>103.3</v>
      </c>
    </row>
    <row r="87" spans="1:14" ht="11.25">
      <c r="A87" s="12" t="s">
        <v>44</v>
      </c>
      <c r="B87" s="12" t="s">
        <v>50</v>
      </c>
      <c r="C87" s="12" t="s">
        <v>194</v>
      </c>
      <c r="D87" s="5">
        <v>3439</v>
      </c>
      <c r="E87" s="5">
        <f t="shared" si="3"/>
        <v>3639</v>
      </c>
      <c r="F87" s="5">
        <v>305</v>
      </c>
      <c r="G87" s="5">
        <v>5200</v>
      </c>
      <c r="H87" s="5">
        <v>335</v>
      </c>
      <c r="I87" s="5">
        <v>4000</v>
      </c>
      <c r="J87" s="6">
        <f t="shared" si="4"/>
        <v>0.0838142346798571</v>
      </c>
      <c r="K87" s="10">
        <f t="shared" si="5"/>
        <v>11.931147540983607</v>
      </c>
      <c r="L87" s="17">
        <v>5.4</v>
      </c>
      <c r="M87" s="11">
        <v>13.9</v>
      </c>
      <c r="N87" s="11">
        <v>103.2</v>
      </c>
    </row>
    <row r="88" spans="1:14" ht="11.25">
      <c r="A88" s="12" t="s">
        <v>44</v>
      </c>
      <c r="B88" s="12" t="s">
        <v>64</v>
      </c>
      <c r="C88" s="12" t="s">
        <v>65</v>
      </c>
      <c r="D88" s="5">
        <v>3455</v>
      </c>
      <c r="E88" s="5">
        <f t="shared" si="3"/>
        <v>3655</v>
      </c>
      <c r="F88" s="5">
        <v>305</v>
      </c>
      <c r="G88" s="5">
        <v>5200</v>
      </c>
      <c r="H88" s="5">
        <v>335</v>
      </c>
      <c r="I88" s="5">
        <v>4000</v>
      </c>
      <c r="J88" s="6">
        <f t="shared" si="4"/>
        <v>0.08344733242134063</v>
      </c>
      <c r="K88" s="10">
        <f t="shared" si="5"/>
        <v>11.98360655737705</v>
      </c>
      <c r="L88" s="17">
        <v>5.4</v>
      </c>
      <c r="M88" s="11">
        <v>13.9</v>
      </c>
      <c r="N88" s="11">
        <v>103.2</v>
      </c>
    </row>
    <row r="89" spans="1:14" ht="11.25">
      <c r="A89" s="12" t="s">
        <v>217</v>
      </c>
      <c r="B89" s="12" t="s">
        <v>220</v>
      </c>
      <c r="C89" s="12" t="s">
        <v>221</v>
      </c>
      <c r="D89" s="5">
        <v>3900</v>
      </c>
      <c r="E89" s="5">
        <f t="shared" si="3"/>
        <v>4100</v>
      </c>
      <c r="F89" s="5">
        <v>340</v>
      </c>
      <c r="G89" s="5">
        <v>7000</v>
      </c>
      <c r="H89" s="5">
        <v>302</v>
      </c>
      <c r="I89" s="5">
        <v>3500</v>
      </c>
      <c r="J89" s="6">
        <f t="shared" si="4"/>
        <v>0.08292682926829269</v>
      </c>
      <c r="K89" s="10">
        <f t="shared" si="5"/>
        <v>12.058823529411764</v>
      </c>
      <c r="L89" s="17">
        <v>5.4</v>
      </c>
      <c r="M89" s="11">
        <v>13.9</v>
      </c>
      <c r="N89" s="11">
        <v>101.2</v>
      </c>
    </row>
    <row r="90" spans="1:14" ht="11.25">
      <c r="A90" s="12" t="s">
        <v>332</v>
      </c>
      <c r="B90" s="12" t="s">
        <v>338</v>
      </c>
      <c r="C90" s="12" t="s">
        <v>339</v>
      </c>
      <c r="D90" s="5">
        <v>4050</v>
      </c>
      <c r="E90" s="5">
        <f t="shared" si="3"/>
        <v>4250</v>
      </c>
      <c r="F90" s="5">
        <v>302</v>
      </c>
      <c r="G90" s="5">
        <v>5600</v>
      </c>
      <c r="H90" s="5">
        <v>339</v>
      </c>
      <c r="I90" s="5" t="s">
        <v>326</v>
      </c>
      <c r="J90" s="6">
        <f t="shared" si="4"/>
        <v>0.07105882352941177</v>
      </c>
      <c r="K90" s="10">
        <f t="shared" si="5"/>
        <v>14.072847682119205</v>
      </c>
      <c r="L90" s="17">
        <v>5.4</v>
      </c>
      <c r="M90" s="11">
        <v>13.9</v>
      </c>
      <c r="N90" s="11">
        <v>100.9</v>
      </c>
    </row>
    <row r="91" spans="1:14" ht="11.25">
      <c r="A91" s="12" t="s">
        <v>40</v>
      </c>
      <c r="B91" s="12" t="s">
        <v>85</v>
      </c>
      <c r="C91" s="12" t="s">
        <v>89</v>
      </c>
      <c r="D91" s="5">
        <v>3070</v>
      </c>
      <c r="E91" s="5">
        <f t="shared" si="3"/>
        <v>3270</v>
      </c>
      <c r="F91" s="5">
        <v>240</v>
      </c>
      <c r="G91" s="5">
        <v>6000</v>
      </c>
      <c r="H91" s="5">
        <v>236</v>
      </c>
      <c r="I91" s="5">
        <v>3800</v>
      </c>
      <c r="J91" s="6">
        <f t="shared" si="4"/>
        <v>0.07339449541284404</v>
      </c>
      <c r="K91" s="10">
        <f t="shared" si="5"/>
        <v>13.625</v>
      </c>
      <c r="L91" s="17">
        <v>5.4</v>
      </c>
      <c r="M91" s="11">
        <v>14</v>
      </c>
      <c r="N91" s="11">
        <v>99.5</v>
      </c>
    </row>
    <row r="92" spans="1:14" ht="11.25">
      <c r="A92" s="12" t="s">
        <v>40</v>
      </c>
      <c r="B92" s="12" t="s">
        <v>90</v>
      </c>
      <c r="C92" s="12" t="s">
        <v>91</v>
      </c>
      <c r="D92" s="5">
        <v>2790</v>
      </c>
      <c r="E92" s="5">
        <f t="shared" si="3"/>
        <v>2990</v>
      </c>
      <c r="F92" s="5">
        <v>240</v>
      </c>
      <c r="G92" s="5">
        <v>8300</v>
      </c>
      <c r="H92" s="5">
        <v>153</v>
      </c>
      <c r="I92" s="5">
        <v>7500</v>
      </c>
      <c r="J92" s="6">
        <f t="shared" si="4"/>
        <v>0.0802675585284281</v>
      </c>
      <c r="K92" s="10">
        <f t="shared" si="5"/>
        <v>12.458333333333334</v>
      </c>
      <c r="L92" s="17">
        <v>5.5</v>
      </c>
      <c r="M92" s="11">
        <v>14.1</v>
      </c>
      <c r="N92" s="11">
        <v>99.6</v>
      </c>
    </row>
    <row r="93" spans="1:14" ht="11.25">
      <c r="A93" s="12" t="s">
        <v>309</v>
      </c>
      <c r="B93" s="12" t="s">
        <v>312</v>
      </c>
      <c r="C93" s="12" t="s">
        <v>313</v>
      </c>
      <c r="D93" s="5">
        <v>3110</v>
      </c>
      <c r="E93" s="5">
        <f t="shared" si="3"/>
        <v>3310</v>
      </c>
      <c r="F93" s="5">
        <v>225</v>
      </c>
      <c r="G93" s="5">
        <v>5900</v>
      </c>
      <c r="H93" s="5">
        <v>214</v>
      </c>
      <c r="I93" s="5">
        <v>3900</v>
      </c>
      <c r="J93" s="6">
        <f t="shared" si="4"/>
        <v>0.06797583081570997</v>
      </c>
      <c r="K93" s="10">
        <f t="shared" si="5"/>
        <v>14.71111111111111</v>
      </c>
      <c r="L93" s="17">
        <v>5.5</v>
      </c>
      <c r="M93" s="11">
        <v>14.1</v>
      </c>
      <c r="N93" s="11">
        <v>98.8</v>
      </c>
    </row>
    <row r="94" spans="1:14" ht="11.25">
      <c r="A94" s="12" t="s">
        <v>186</v>
      </c>
      <c r="B94" s="1" t="s">
        <v>191</v>
      </c>
      <c r="C94" s="1" t="s">
        <v>192</v>
      </c>
      <c r="D94" s="5">
        <v>3375</v>
      </c>
      <c r="E94" s="5">
        <f t="shared" si="3"/>
        <v>3575</v>
      </c>
      <c r="F94" s="5">
        <v>296</v>
      </c>
      <c r="G94" s="5">
        <v>6800</v>
      </c>
      <c r="H94" s="5">
        <v>258</v>
      </c>
      <c r="I94" s="5">
        <v>4600</v>
      </c>
      <c r="J94" s="6">
        <f t="shared" si="4"/>
        <v>0.0827972027972028</v>
      </c>
      <c r="K94" s="10">
        <f t="shared" si="5"/>
        <v>12.077702702702704</v>
      </c>
      <c r="L94" s="17">
        <v>5.6</v>
      </c>
      <c r="M94" s="14">
        <v>14</v>
      </c>
      <c r="N94" s="14">
        <v>102</v>
      </c>
    </row>
    <row r="95" spans="1:14" ht="11.25">
      <c r="A95" s="12" t="s">
        <v>40</v>
      </c>
      <c r="B95" s="12" t="s">
        <v>92</v>
      </c>
      <c r="C95" s="12" t="s">
        <v>93</v>
      </c>
      <c r="D95" s="5">
        <v>3020</v>
      </c>
      <c r="E95" s="5">
        <f t="shared" si="3"/>
        <v>3220</v>
      </c>
      <c r="F95" s="5">
        <v>250</v>
      </c>
      <c r="G95" s="5">
        <v>6250</v>
      </c>
      <c r="H95" s="5">
        <v>225</v>
      </c>
      <c r="I95" s="5">
        <v>4500</v>
      </c>
      <c r="J95" s="6">
        <f t="shared" si="4"/>
        <v>0.07763975155279502</v>
      </c>
      <c r="K95" s="10">
        <f t="shared" si="5"/>
        <v>12.88</v>
      </c>
      <c r="L95" s="17">
        <v>5.6</v>
      </c>
      <c r="M95" s="11">
        <v>14</v>
      </c>
      <c r="N95" s="11">
        <v>100.5</v>
      </c>
    </row>
    <row r="96" spans="1:14" ht="11.25">
      <c r="A96" s="12" t="s">
        <v>179</v>
      </c>
      <c r="B96" s="1" t="s">
        <v>183</v>
      </c>
      <c r="C96" s="1" t="s">
        <v>108</v>
      </c>
      <c r="D96" s="5">
        <v>3380</v>
      </c>
      <c r="E96" s="5">
        <f t="shared" si="3"/>
        <v>3580</v>
      </c>
      <c r="F96" s="5">
        <v>320</v>
      </c>
      <c r="G96" s="5">
        <v>6000</v>
      </c>
      <c r="H96" s="5">
        <v>317</v>
      </c>
      <c r="I96" s="5">
        <v>4750</v>
      </c>
      <c r="J96" s="6">
        <f t="shared" si="4"/>
        <v>0.0893854748603352</v>
      </c>
      <c r="K96" s="10">
        <f t="shared" si="5"/>
        <v>11.1875</v>
      </c>
      <c r="L96" s="17">
        <v>5.6</v>
      </c>
      <c r="M96" s="14">
        <v>14.2</v>
      </c>
      <c r="N96" s="14">
        <v>99.7</v>
      </c>
    </row>
    <row r="97" spans="1:14" ht="11.25">
      <c r="A97" s="12" t="s">
        <v>297</v>
      </c>
      <c r="B97" s="12" t="s">
        <v>298</v>
      </c>
      <c r="C97" s="20" t="s">
        <v>304</v>
      </c>
      <c r="D97" s="5">
        <v>3670</v>
      </c>
      <c r="E97" s="5">
        <f t="shared" si="3"/>
        <v>3870</v>
      </c>
      <c r="F97" s="5">
        <v>320</v>
      </c>
      <c r="G97" s="5">
        <v>6400</v>
      </c>
      <c r="H97" s="5">
        <v>310</v>
      </c>
      <c r="I97" s="5">
        <v>4400</v>
      </c>
      <c r="J97" s="6">
        <f t="shared" si="4"/>
        <v>0.082687338501292</v>
      </c>
      <c r="K97" s="10">
        <f t="shared" si="5"/>
        <v>12.09375</v>
      </c>
      <c r="L97" s="17">
        <v>5.8</v>
      </c>
      <c r="M97" s="11">
        <v>14.1</v>
      </c>
      <c r="N97" s="11">
        <v>101.9</v>
      </c>
    </row>
    <row r="98" spans="1:14" ht="11.25">
      <c r="A98" s="12" t="s">
        <v>332</v>
      </c>
      <c r="B98" s="12" t="s">
        <v>336</v>
      </c>
      <c r="C98" s="20" t="s">
        <v>337</v>
      </c>
      <c r="D98" s="5">
        <v>3840</v>
      </c>
      <c r="E98" s="5">
        <f t="shared" si="3"/>
        <v>4040</v>
      </c>
      <c r="F98" s="5">
        <v>300</v>
      </c>
      <c r="G98" s="5">
        <v>5600</v>
      </c>
      <c r="H98" s="5">
        <v>325</v>
      </c>
      <c r="I98" s="5">
        <v>3400</v>
      </c>
      <c r="J98" s="6">
        <f t="shared" si="4"/>
        <v>0.07425742574257425</v>
      </c>
      <c r="K98" s="10">
        <f t="shared" si="5"/>
        <v>13.466666666666667</v>
      </c>
      <c r="L98" s="17">
        <v>5.7</v>
      </c>
      <c r="M98" s="11">
        <v>14.2</v>
      </c>
      <c r="N98" s="11">
        <v>99.5</v>
      </c>
    </row>
    <row r="99" spans="1:14" ht="11.25">
      <c r="A99" s="12" t="s">
        <v>44</v>
      </c>
      <c r="B99" s="12" t="s">
        <v>67</v>
      </c>
      <c r="C99" s="18" t="s">
        <v>68</v>
      </c>
      <c r="D99" s="5">
        <v>3737</v>
      </c>
      <c r="E99" s="5">
        <f t="shared" si="3"/>
        <v>3937</v>
      </c>
      <c r="F99" s="5">
        <v>320</v>
      </c>
      <c r="G99" s="5">
        <v>6000</v>
      </c>
      <c r="H99" s="5">
        <v>315</v>
      </c>
      <c r="I99" s="5">
        <v>2500</v>
      </c>
      <c r="J99" s="6">
        <f t="shared" si="4"/>
        <v>0.08128016256032512</v>
      </c>
      <c r="K99" s="10">
        <f t="shared" si="5"/>
        <v>12.303125</v>
      </c>
      <c r="L99" s="17">
        <v>5.7</v>
      </c>
      <c r="M99" s="11">
        <v>14.2</v>
      </c>
      <c r="N99" s="11">
        <v>99</v>
      </c>
    </row>
    <row r="100" spans="1:14" ht="11.25">
      <c r="A100" s="12" t="s">
        <v>197</v>
      </c>
      <c r="B100" s="1" t="s">
        <v>198</v>
      </c>
      <c r="C100" s="19" t="s">
        <v>68</v>
      </c>
      <c r="D100" s="5">
        <v>3737</v>
      </c>
      <c r="E100" s="5">
        <f t="shared" si="3"/>
        <v>3937</v>
      </c>
      <c r="F100" s="5">
        <v>320</v>
      </c>
      <c r="G100" s="5">
        <v>6000</v>
      </c>
      <c r="H100" s="5">
        <v>315</v>
      </c>
      <c r="I100" s="5">
        <v>2500</v>
      </c>
      <c r="J100" s="6">
        <f t="shared" si="4"/>
        <v>0.08128016256032512</v>
      </c>
      <c r="K100" s="10">
        <f t="shared" si="5"/>
        <v>12.303125</v>
      </c>
      <c r="L100" s="17">
        <v>5.7</v>
      </c>
      <c r="M100" s="14">
        <v>14.2</v>
      </c>
      <c r="N100" s="14">
        <v>99</v>
      </c>
    </row>
    <row r="101" spans="1:14" ht="11.25">
      <c r="A101" s="12" t="s">
        <v>6</v>
      </c>
      <c r="B101" s="12" t="s">
        <v>17</v>
      </c>
      <c r="C101" s="12" t="s">
        <v>37</v>
      </c>
      <c r="D101" s="5">
        <v>3446</v>
      </c>
      <c r="E101" s="5">
        <f t="shared" si="3"/>
        <v>3646</v>
      </c>
      <c r="F101" s="5">
        <v>305</v>
      </c>
      <c r="G101" s="5">
        <v>5800</v>
      </c>
      <c r="H101" s="5">
        <v>300</v>
      </c>
      <c r="I101" s="5">
        <v>4800</v>
      </c>
      <c r="J101" s="6">
        <f t="shared" si="4"/>
        <v>0.08365331870543061</v>
      </c>
      <c r="K101" s="10">
        <f t="shared" si="5"/>
        <v>11.954098360655738</v>
      </c>
      <c r="L101" s="17">
        <v>5.8</v>
      </c>
      <c r="M101" s="11">
        <v>14.3</v>
      </c>
      <c r="N101" s="11">
        <v>100.3</v>
      </c>
    </row>
    <row r="102" spans="1:14" ht="11.25">
      <c r="A102" s="12" t="s">
        <v>321</v>
      </c>
      <c r="B102" s="12" t="s">
        <v>279</v>
      </c>
      <c r="C102" s="12" t="s">
        <v>325</v>
      </c>
      <c r="D102" s="5">
        <v>4180</v>
      </c>
      <c r="E102" s="5">
        <f t="shared" si="3"/>
        <v>4380</v>
      </c>
      <c r="F102" s="5">
        <v>302</v>
      </c>
      <c r="G102" s="5">
        <v>5600</v>
      </c>
      <c r="H102" s="5">
        <v>339</v>
      </c>
      <c r="I102" s="5" t="s">
        <v>326</v>
      </c>
      <c r="J102" s="6">
        <f t="shared" si="4"/>
        <v>0.06894977168949772</v>
      </c>
      <c r="K102" s="10">
        <f t="shared" si="5"/>
        <v>14.503311258278146</v>
      </c>
      <c r="L102" s="17">
        <v>5.8</v>
      </c>
      <c r="M102" s="11">
        <v>14.3</v>
      </c>
      <c r="N102" s="11">
        <v>98.9</v>
      </c>
    </row>
    <row r="103" spans="1:14" ht="11.25">
      <c r="A103" s="12" t="s">
        <v>179</v>
      </c>
      <c r="B103" s="1" t="s">
        <v>183</v>
      </c>
      <c r="C103" s="1" t="s">
        <v>184</v>
      </c>
      <c r="D103" s="5">
        <v>3360</v>
      </c>
      <c r="E103" s="5">
        <f t="shared" si="3"/>
        <v>3560</v>
      </c>
      <c r="F103" s="5">
        <v>265</v>
      </c>
      <c r="G103" s="5">
        <v>5000</v>
      </c>
      <c r="H103" s="5">
        <v>305</v>
      </c>
      <c r="I103" s="5">
        <v>4000</v>
      </c>
      <c r="J103" s="6">
        <f t="shared" si="4"/>
        <v>0.07443820224719101</v>
      </c>
      <c r="K103" s="10">
        <f t="shared" si="5"/>
        <v>13.433962264150944</v>
      </c>
      <c r="L103" s="17">
        <v>5.8</v>
      </c>
      <c r="M103" s="14">
        <v>14.3</v>
      </c>
      <c r="N103" s="14">
        <v>98.9</v>
      </c>
    </row>
    <row r="104" spans="1:14" ht="11.25">
      <c r="A104" s="12" t="s">
        <v>329</v>
      </c>
      <c r="B104" s="1" t="s">
        <v>330</v>
      </c>
      <c r="C104" s="1" t="s">
        <v>331</v>
      </c>
      <c r="D104" s="5">
        <v>3570</v>
      </c>
      <c r="E104" s="5">
        <f t="shared" si="3"/>
        <v>3770</v>
      </c>
      <c r="F104" s="5">
        <v>263</v>
      </c>
      <c r="G104" s="5">
        <v>5750</v>
      </c>
      <c r="H104" s="5">
        <v>260</v>
      </c>
      <c r="I104" s="5">
        <v>4500</v>
      </c>
      <c r="J104" s="6">
        <f t="shared" si="4"/>
        <v>0.06976127320954907</v>
      </c>
      <c r="K104" s="10">
        <f t="shared" si="5"/>
        <v>14.334600760456274</v>
      </c>
      <c r="L104" s="17">
        <v>5.8</v>
      </c>
      <c r="M104" s="14">
        <v>14.4</v>
      </c>
      <c r="N104" s="14">
        <v>101</v>
      </c>
    </row>
    <row r="105" spans="1:14" ht="11.25">
      <c r="A105" s="12" t="s">
        <v>6</v>
      </c>
      <c r="B105" s="12" t="s">
        <v>32</v>
      </c>
      <c r="C105" s="12" t="s">
        <v>33</v>
      </c>
      <c r="D105" s="5">
        <v>3477</v>
      </c>
      <c r="E105" s="5">
        <f t="shared" si="3"/>
        <v>3677</v>
      </c>
      <c r="F105" s="5">
        <v>305</v>
      </c>
      <c r="G105" s="5">
        <v>5400</v>
      </c>
      <c r="H105" s="5">
        <v>335</v>
      </c>
      <c r="I105" s="5">
        <v>3200</v>
      </c>
      <c r="J105" s="6">
        <f t="shared" si="4"/>
        <v>0.08294805548001088</v>
      </c>
      <c r="K105" s="10">
        <f t="shared" si="5"/>
        <v>12.055737704918032</v>
      </c>
      <c r="L105" s="17">
        <v>5.8</v>
      </c>
      <c r="M105" s="11">
        <v>14.4</v>
      </c>
      <c r="N105" s="11">
        <v>97</v>
      </c>
    </row>
    <row r="106" spans="1:14" ht="11.25">
      <c r="A106" s="12" t="s">
        <v>160</v>
      </c>
      <c r="B106" s="1" t="s">
        <v>167</v>
      </c>
      <c r="C106" s="1" t="s">
        <v>168</v>
      </c>
      <c r="D106" s="5">
        <v>1335</v>
      </c>
      <c r="E106" s="5">
        <f aca="true" t="shared" si="6" ref="E106:E147">D106+200</f>
        <v>1535</v>
      </c>
      <c r="F106" s="5">
        <v>147</v>
      </c>
      <c r="G106" s="5">
        <v>5800</v>
      </c>
      <c r="H106" s="5">
        <v>140</v>
      </c>
      <c r="I106" s="5">
        <v>4000</v>
      </c>
      <c r="J106" s="6">
        <f aca="true" t="shared" si="7" ref="J106:J147">F106/E106</f>
        <v>0.09576547231270359</v>
      </c>
      <c r="K106" s="10">
        <f aca="true" t="shared" si="8" ref="K106:K147">E106/F106</f>
        <v>10.4421768707483</v>
      </c>
      <c r="L106" s="17">
        <v>5.8</v>
      </c>
      <c r="M106" s="14">
        <v>14.5</v>
      </c>
      <c r="N106" s="14">
        <v>92.2</v>
      </c>
    </row>
    <row r="107" spans="1:14" ht="11.25">
      <c r="A107" s="12" t="s">
        <v>297</v>
      </c>
      <c r="B107" s="1" t="s">
        <v>300</v>
      </c>
      <c r="C107" s="1" t="s">
        <v>301</v>
      </c>
      <c r="D107" s="5">
        <v>4105</v>
      </c>
      <c r="E107" s="5">
        <f t="shared" si="6"/>
        <v>4305</v>
      </c>
      <c r="F107" s="5">
        <v>320</v>
      </c>
      <c r="G107" s="5">
        <v>6400</v>
      </c>
      <c r="H107" s="5">
        <v>315</v>
      </c>
      <c r="I107" s="5">
        <v>4400</v>
      </c>
      <c r="J107" s="6">
        <f t="shared" si="7"/>
        <v>0.0743321718931475</v>
      </c>
      <c r="K107" s="10">
        <f t="shared" si="8"/>
        <v>13.453125</v>
      </c>
      <c r="L107" s="17">
        <v>5.9</v>
      </c>
      <c r="M107" s="14">
        <v>14.3</v>
      </c>
      <c r="N107" s="14">
        <v>97.5</v>
      </c>
    </row>
    <row r="108" spans="1:14" ht="11.25">
      <c r="A108" s="12" t="s">
        <v>6</v>
      </c>
      <c r="B108" s="12" t="s">
        <v>12</v>
      </c>
      <c r="C108" s="12" t="s">
        <v>194</v>
      </c>
      <c r="D108" s="5">
        <v>3442</v>
      </c>
      <c r="E108" s="5">
        <f t="shared" si="6"/>
        <v>3642</v>
      </c>
      <c r="F108" s="5">
        <v>285</v>
      </c>
      <c r="G108" s="5">
        <v>5200</v>
      </c>
      <c r="H108" s="5">
        <v>325</v>
      </c>
      <c r="I108" s="5">
        <v>2400</v>
      </c>
      <c r="J108" s="6">
        <f t="shared" si="7"/>
        <v>0.07825370675453047</v>
      </c>
      <c r="K108" s="10">
        <f t="shared" si="8"/>
        <v>12.778947368421052</v>
      </c>
      <c r="L108" s="17">
        <v>5.9</v>
      </c>
      <c r="M108" s="11">
        <v>14.5</v>
      </c>
      <c r="N108" s="11">
        <v>96.6</v>
      </c>
    </row>
    <row r="109" spans="1:14" ht="11.25">
      <c r="A109" s="12" t="s">
        <v>40</v>
      </c>
      <c r="B109" s="12" t="s">
        <v>70</v>
      </c>
      <c r="C109" s="12" t="s">
        <v>76</v>
      </c>
      <c r="D109" s="5">
        <v>4100</v>
      </c>
      <c r="E109" s="5">
        <f t="shared" si="6"/>
        <v>4300</v>
      </c>
      <c r="F109" s="5">
        <v>302</v>
      </c>
      <c r="G109" s="5">
        <v>5600</v>
      </c>
      <c r="H109" s="5">
        <v>339</v>
      </c>
      <c r="I109" s="5">
        <v>2700</v>
      </c>
      <c r="J109" s="6">
        <f t="shared" si="7"/>
        <v>0.07023255813953488</v>
      </c>
      <c r="K109" s="10">
        <f t="shared" si="8"/>
        <v>14.23841059602649</v>
      </c>
      <c r="L109" s="17">
        <v>6</v>
      </c>
      <c r="M109" s="11">
        <v>14.4</v>
      </c>
      <c r="N109" s="11">
        <v>99.9</v>
      </c>
    </row>
    <row r="110" spans="1:14" ht="11.25">
      <c r="A110" s="12" t="s">
        <v>6</v>
      </c>
      <c r="B110" s="12" t="s">
        <v>9</v>
      </c>
      <c r="C110" s="12" t="s">
        <v>11</v>
      </c>
      <c r="D110" s="5">
        <v>3175</v>
      </c>
      <c r="E110" s="5">
        <f t="shared" si="6"/>
        <v>3375</v>
      </c>
      <c r="F110" s="5">
        <v>240</v>
      </c>
      <c r="G110" s="5">
        <v>6000</v>
      </c>
      <c r="H110" s="5">
        <v>236</v>
      </c>
      <c r="I110" s="5">
        <v>3800</v>
      </c>
      <c r="J110" s="6">
        <f t="shared" si="7"/>
        <v>0.07111111111111111</v>
      </c>
      <c r="K110" s="10">
        <f t="shared" si="8"/>
        <v>14.0625</v>
      </c>
      <c r="L110" s="17">
        <v>6</v>
      </c>
      <c r="M110" s="11">
        <v>14.6</v>
      </c>
      <c r="N110" s="11">
        <v>97.8</v>
      </c>
    </row>
    <row r="111" spans="1:14" ht="11.25">
      <c r="A111" s="12" t="s">
        <v>179</v>
      </c>
      <c r="B111" s="1" t="s">
        <v>183</v>
      </c>
      <c r="C111" s="1" t="s">
        <v>55</v>
      </c>
      <c r="D111" s="5">
        <v>3305</v>
      </c>
      <c r="E111" s="5">
        <f t="shared" si="6"/>
        <v>3505</v>
      </c>
      <c r="F111" s="5">
        <v>260</v>
      </c>
      <c r="G111" s="5">
        <v>5250</v>
      </c>
      <c r="H111" s="5">
        <v>302</v>
      </c>
      <c r="I111" s="5">
        <v>4000</v>
      </c>
      <c r="J111" s="6">
        <f t="shared" si="7"/>
        <v>0.07417974322396577</v>
      </c>
      <c r="K111" s="10">
        <f t="shared" si="8"/>
        <v>13.48076923076923</v>
      </c>
      <c r="L111" s="17">
        <v>6</v>
      </c>
      <c r="M111" s="14">
        <v>14.7</v>
      </c>
      <c r="N111" s="14">
        <v>96.4</v>
      </c>
    </row>
    <row r="112" spans="1:14" ht="11.25">
      <c r="A112" s="12" t="s">
        <v>160</v>
      </c>
      <c r="B112" s="1" t="s">
        <v>165</v>
      </c>
      <c r="C112" s="1" t="s">
        <v>166</v>
      </c>
      <c r="D112" s="5">
        <v>4045</v>
      </c>
      <c r="E112" s="5">
        <f t="shared" si="6"/>
        <v>4245</v>
      </c>
      <c r="F112" s="5">
        <v>302</v>
      </c>
      <c r="G112" s="5">
        <v>5600</v>
      </c>
      <c r="H112" s="5">
        <v>339</v>
      </c>
      <c r="I112" s="5">
        <v>2700</v>
      </c>
      <c r="J112" s="6">
        <f t="shared" si="7"/>
        <v>0.07114252061248527</v>
      </c>
      <c r="K112" s="10">
        <f t="shared" si="8"/>
        <v>14.056291390728477</v>
      </c>
      <c r="L112" s="17">
        <v>6.1</v>
      </c>
      <c r="M112" s="14">
        <v>14.5</v>
      </c>
      <c r="N112" s="14">
        <v>98.4</v>
      </c>
    </row>
    <row r="113" spans="1:14" ht="11.25">
      <c r="A113" s="12" t="s">
        <v>321</v>
      </c>
      <c r="B113" s="1" t="s">
        <v>323</v>
      </c>
      <c r="C113" s="1" t="s">
        <v>324</v>
      </c>
      <c r="D113" s="5">
        <v>3770</v>
      </c>
      <c r="E113" s="5">
        <f t="shared" si="6"/>
        <v>3970</v>
      </c>
      <c r="F113" s="5">
        <v>294</v>
      </c>
      <c r="G113" s="5">
        <v>6000</v>
      </c>
      <c r="H113" s="5">
        <v>303</v>
      </c>
      <c r="I113" s="5">
        <v>4100</v>
      </c>
      <c r="J113" s="6">
        <f t="shared" si="7"/>
        <v>0.07405541561712846</v>
      </c>
      <c r="K113" s="10">
        <f t="shared" si="8"/>
        <v>13.503401360544217</v>
      </c>
      <c r="L113" s="17">
        <v>6.1</v>
      </c>
      <c r="M113" s="14">
        <v>14.5</v>
      </c>
      <c r="N113" s="14">
        <v>97.9</v>
      </c>
    </row>
    <row r="114" spans="1:14" ht="11.25">
      <c r="A114" s="12" t="s">
        <v>109</v>
      </c>
      <c r="B114" s="1" t="s">
        <v>116</v>
      </c>
      <c r="C114" s="1" t="s">
        <v>117</v>
      </c>
      <c r="D114" s="5">
        <v>3340</v>
      </c>
      <c r="E114" s="5">
        <f t="shared" si="6"/>
        <v>3540</v>
      </c>
      <c r="F114" s="5">
        <v>225</v>
      </c>
      <c r="G114" s="5">
        <v>5900</v>
      </c>
      <c r="H114" s="5">
        <v>214</v>
      </c>
      <c r="I114" s="5">
        <v>3500</v>
      </c>
      <c r="J114" s="6">
        <f t="shared" si="7"/>
        <v>0.0635593220338983</v>
      </c>
      <c r="K114" s="10">
        <f t="shared" si="8"/>
        <v>15.733333333333333</v>
      </c>
      <c r="L114" s="17">
        <v>6.1</v>
      </c>
      <c r="M114" s="14">
        <v>14.7</v>
      </c>
      <c r="N114" s="14">
        <v>96.3</v>
      </c>
    </row>
    <row r="115" spans="1:14" ht="11.25">
      <c r="A115" s="12" t="s">
        <v>6</v>
      </c>
      <c r="B115" s="12" t="s">
        <v>34</v>
      </c>
      <c r="C115" s="12" t="s">
        <v>35</v>
      </c>
      <c r="D115" s="5">
        <v>2755</v>
      </c>
      <c r="E115" s="5">
        <f t="shared" si="6"/>
        <v>2955</v>
      </c>
      <c r="F115" s="5">
        <v>201</v>
      </c>
      <c r="G115" s="5">
        <v>6000</v>
      </c>
      <c r="H115" s="5">
        <v>181</v>
      </c>
      <c r="I115" s="5">
        <v>4500</v>
      </c>
      <c r="J115" s="6">
        <f t="shared" si="7"/>
        <v>0.06802030456852792</v>
      </c>
      <c r="K115" s="10">
        <f t="shared" si="8"/>
        <v>14.701492537313433</v>
      </c>
      <c r="L115" s="17">
        <v>6.1</v>
      </c>
      <c r="M115" s="11">
        <v>14.7</v>
      </c>
      <c r="N115" s="11">
        <v>93.2</v>
      </c>
    </row>
    <row r="116" spans="1:14" ht="11.25">
      <c r="A116" s="12" t="s">
        <v>44</v>
      </c>
      <c r="B116" s="12" t="s">
        <v>66</v>
      </c>
      <c r="C116" s="12" t="s">
        <v>35</v>
      </c>
      <c r="D116" s="5">
        <v>2822</v>
      </c>
      <c r="E116" s="5">
        <f t="shared" si="6"/>
        <v>3022</v>
      </c>
      <c r="F116" s="5">
        <v>201</v>
      </c>
      <c r="G116" s="5">
        <v>6000</v>
      </c>
      <c r="H116" s="5">
        <v>181</v>
      </c>
      <c r="I116" s="5">
        <v>4500</v>
      </c>
      <c r="J116" s="6">
        <f t="shared" si="7"/>
        <v>0.06651224354731966</v>
      </c>
      <c r="K116" s="10">
        <f t="shared" si="8"/>
        <v>15.034825870646767</v>
      </c>
      <c r="L116" s="17">
        <v>6.1</v>
      </c>
      <c r="M116" s="11">
        <v>14.7</v>
      </c>
      <c r="N116" s="11">
        <v>93.2</v>
      </c>
    </row>
    <row r="117" spans="1:14" ht="11.25">
      <c r="A117" s="12" t="s">
        <v>109</v>
      </c>
      <c r="B117" s="1" t="s">
        <v>119</v>
      </c>
      <c r="C117" s="1" t="s">
        <v>120</v>
      </c>
      <c r="D117" s="5">
        <v>3470</v>
      </c>
      <c r="E117" s="5">
        <f t="shared" si="6"/>
        <v>3670</v>
      </c>
      <c r="F117" s="5">
        <v>260</v>
      </c>
      <c r="G117" s="5">
        <v>6000</v>
      </c>
      <c r="H117" s="5">
        <v>260</v>
      </c>
      <c r="I117" s="5">
        <v>4800</v>
      </c>
      <c r="J117" s="6">
        <f t="shared" si="7"/>
        <v>0.07084468664850137</v>
      </c>
      <c r="K117" s="10">
        <f t="shared" si="8"/>
        <v>14.115384615384615</v>
      </c>
      <c r="L117" s="17">
        <v>6.2</v>
      </c>
      <c r="M117" s="14">
        <v>14.7</v>
      </c>
      <c r="N117" s="14">
        <v>95.2</v>
      </c>
    </row>
    <row r="118" spans="1:14" ht="11.25">
      <c r="A118" s="12" t="s">
        <v>246</v>
      </c>
      <c r="B118" s="1" t="s">
        <v>271</v>
      </c>
      <c r="C118" s="1" t="s">
        <v>272</v>
      </c>
      <c r="D118" s="5">
        <v>2970</v>
      </c>
      <c r="E118" s="5">
        <f t="shared" si="6"/>
        <v>3170</v>
      </c>
      <c r="F118" s="5">
        <v>205</v>
      </c>
      <c r="G118" s="5">
        <v>5600</v>
      </c>
      <c r="H118" s="5">
        <v>200</v>
      </c>
      <c r="I118" s="5">
        <v>4400</v>
      </c>
      <c r="J118" s="6">
        <f t="shared" si="7"/>
        <v>0.06466876971608833</v>
      </c>
      <c r="K118" s="10">
        <f t="shared" si="8"/>
        <v>15.463414634146341</v>
      </c>
      <c r="L118" s="17">
        <v>6.2</v>
      </c>
      <c r="M118" s="14">
        <v>14.8</v>
      </c>
      <c r="N118" s="14">
        <v>96.8</v>
      </c>
    </row>
    <row r="119" spans="1:14" ht="11.25">
      <c r="A119" s="12" t="s">
        <v>274</v>
      </c>
      <c r="B119" s="1" t="s">
        <v>277</v>
      </c>
      <c r="C119" s="1" t="s">
        <v>117</v>
      </c>
      <c r="D119" s="5">
        <v>3460</v>
      </c>
      <c r="E119" s="5">
        <f t="shared" si="6"/>
        <v>3660</v>
      </c>
      <c r="F119" s="5">
        <v>255</v>
      </c>
      <c r="G119" s="5">
        <v>6600</v>
      </c>
      <c r="H119" s="5">
        <v>220</v>
      </c>
      <c r="I119" s="5">
        <v>2750</v>
      </c>
      <c r="J119" s="6">
        <f t="shared" si="7"/>
        <v>0.06967213114754098</v>
      </c>
      <c r="K119" s="10">
        <f t="shared" si="8"/>
        <v>14.352941176470589</v>
      </c>
      <c r="L119" s="17">
        <v>6.2</v>
      </c>
      <c r="M119" s="14">
        <v>14.9</v>
      </c>
      <c r="N119" s="14">
        <v>94.1</v>
      </c>
    </row>
    <row r="120" spans="1:14" ht="11.25">
      <c r="A120" s="12" t="s">
        <v>142</v>
      </c>
      <c r="B120" s="1" t="s">
        <v>116</v>
      </c>
      <c r="C120" s="1" t="s">
        <v>143</v>
      </c>
      <c r="D120" s="5">
        <v>4510</v>
      </c>
      <c r="E120" s="5">
        <f t="shared" si="6"/>
        <v>4710</v>
      </c>
      <c r="F120" s="5">
        <v>325</v>
      </c>
      <c r="G120" s="5">
        <v>6100</v>
      </c>
      <c r="H120" s="5">
        <v>330</v>
      </c>
      <c r="I120" s="5">
        <v>3600</v>
      </c>
      <c r="J120" s="6">
        <f t="shared" si="7"/>
        <v>0.06900212314225053</v>
      </c>
      <c r="K120" s="10">
        <f t="shared" si="8"/>
        <v>14.492307692307692</v>
      </c>
      <c r="L120" s="17">
        <v>6.3</v>
      </c>
      <c r="M120" s="14">
        <v>14.7</v>
      </c>
      <c r="N120" s="14">
        <v>96.9</v>
      </c>
    </row>
    <row r="121" spans="1:14" ht="11.25">
      <c r="A121" s="12" t="s">
        <v>195</v>
      </c>
      <c r="B121" s="1" t="s">
        <v>196</v>
      </c>
      <c r="C121" s="19" t="s">
        <v>68</v>
      </c>
      <c r="D121" s="5">
        <v>3875</v>
      </c>
      <c r="E121" s="5">
        <f t="shared" si="6"/>
        <v>4075</v>
      </c>
      <c r="F121" s="5">
        <v>300</v>
      </c>
      <c r="G121" s="5">
        <v>6000</v>
      </c>
      <c r="H121" s="5">
        <v>307</v>
      </c>
      <c r="I121" s="5">
        <v>2500</v>
      </c>
      <c r="J121" s="6">
        <f t="shared" si="7"/>
        <v>0.0736196319018405</v>
      </c>
      <c r="K121" s="10">
        <f t="shared" si="8"/>
        <v>13.583333333333334</v>
      </c>
      <c r="L121" s="17">
        <v>6.3</v>
      </c>
      <c r="M121" s="14">
        <v>14.7</v>
      </c>
      <c r="N121" s="14">
        <v>95</v>
      </c>
    </row>
    <row r="122" spans="1:14" ht="11.25">
      <c r="A122" s="12" t="s">
        <v>179</v>
      </c>
      <c r="B122" s="1" t="s">
        <v>181</v>
      </c>
      <c r="C122" s="1" t="s">
        <v>182</v>
      </c>
      <c r="D122" s="5">
        <v>5610</v>
      </c>
      <c r="E122" s="5">
        <f t="shared" si="6"/>
        <v>5810</v>
      </c>
      <c r="F122" s="5">
        <v>400</v>
      </c>
      <c r="G122" s="5">
        <v>4000</v>
      </c>
      <c r="H122" s="5">
        <v>616</v>
      </c>
      <c r="I122" s="5">
        <v>2100</v>
      </c>
      <c r="J122" s="6">
        <f t="shared" si="7"/>
        <v>0.06884681583476764</v>
      </c>
      <c r="K122" s="10">
        <f t="shared" si="8"/>
        <v>14.525</v>
      </c>
      <c r="L122" s="17">
        <v>6.3</v>
      </c>
      <c r="M122" s="14">
        <v>14.8</v>
      </c>
      <c r="N122" s="14">
        <v>95.4</v>
      </c>
    </row>
    <row r="123" spans="1:14" ht="11.25">
      <c r="A123" s="12" t="s">
        <v>40</v>
      </c>
      <c r="B123" s="12" t="s">
        <v>99</v>
      </c>
      <c r="C123" s="12" t="s">
        <v>100</v>
      </c>
      <c r="D123" s="5">
        <v>3160</v>
      </c>
      <c r="E123" s="5">
        <f t="shared" si="6"/>
        <v>3360</v>
      </c>
      <c r="F123" s="5">
        <v>230</v>
      </c>
      <c r="G123" s="5">
        <v>5500</v>
      </c>
      <c r="H123" s="5">
        <v>258</v>
      </c>
      <c r="I123" s="5">
        <v>2500</v>
      </c>
      <c r="J123" s="6">
        <f t="shared" si="7"/>
        <v>0.06845238095238096</v>
      </c>
      <c r="K123" s="10">
        <f t="shared" si="8"/>
        <v>14.608695652173912</v>
      </c>
      <c r="L123" s="17">
        <v>6.3</v>
      </c>
      <c r="M123" s="14">
        <v>15.1</v>
      </c>
      <c r="N123" s="14">
        <v>93.2</v>
      </c>
    </row>
    <row r="124" spans="1:14" ht="11.25">
      <c r="A124" s="12" t="s">
        <v>6</v>
      </c>
      <c r="B124" s="12" t="s">
        <v>20</v>
      </c>
      <c r="C124" s="12" t="s">
        <v>43</v>
      </c>
      <c r="D124" s="5">
        <v>3645</v>
      </c>
      <c r="E124" s="5">
        <f t="shared" si="6"/>
        <v>3845</v>
      </c>
      <c r="F124" s="5">
        <v>290</v>
      </c>
      <c r="G124" s="5">
        <v>6100</v>
      </c>
      <c r="H124" s="5">
        <v>290</v>
      </c>
      <c r="I124" s="5">
        <v>4250</v>
      </c>
      <c r="J124" s="6">
        <f t="shared" si="7"/>
        <v>0.0754226267880364</v>
      </c>
      <c r="K124" s="10">
        <f t="shared" si="8"/>
        <v>13.258620689655173</v>
      </c>
      <c r="L124" s="17">
        <v>6.4</v>
      </c>
      <c r="M124" s="11">
        <v>14.8</v>
      </c>
      <c r="N124" s="11">
        <v>97</v>
      </c>
    </row>
    <row r="125" spans="1:14" ht="11.25">
      <c r="A125" s="12" t="s">
        <v>321</v>
      </c>
      <c r="B125" s="12" t="s">
        <v>220</v>
      </c>
      <c r="C125" s="12" t="s">
        <v>322</v>
      </c>
      <c r="D125" s="5">
        <v>4400</v>
      </c>
      <c r="E125" s="5">
        <f t="shared" si="6"/>
        <v>4600</v>
      </c>
      <c r="F125" s="5">
        <v>330</v>
      </c>
      <c r="G125" s="5">
        <v>6500</v>
      </c>
      <c r="H125" s="5">
        <v>317</v>
      </c>
      <c r="I125" s="5">
        <v>3500</v>
      </c>
      <c r="J125" s="6">
        <f t="shared" si="7"/>
        <v>0.07173913043478261</v>
      </c>
      <c r="K125" s="10">
        <f t="shared" si="8"/>
        <v>13.93939393939394</v>
      </c>
      <c r="L125" s="17">
        <v>6.5</v>
      </c>
      <c r="M125" s="11">
        <v>14.8</v>
      </c>
      <c r="N125" s="11">
        <v>97.8</v>
      </c>
    </row>
    <row r="126" spans="1:14" ht="11.25">
      <c r="A126" s="12" t="s">
        <v>6</v>
      </c>
      <c r="B126" s="12" t="s">
        <v>9</v>
      </c>
      <c r="C126" s="12" t="s">
        <v>10</v>
      </c>
      <c r="D126" s="5">
        <v>4288</v>
      </c>
      <c r="E126" s="5">
        <f t="shared" si="6"/>
        <v>4488</v>
      </c>
      <c r="F126" s="5">
        <v>322</v>
      </c>
      <c r="G126" s="5">
        <v>5000</v>
      </c>
      <c r="H126" s="5">
        <v>361</v>
      </c>
      <c r="I126" s="5">
        <v>3900</v>
      </c>
      <c r="J126" s="6">
        <f t="shared" si="7"/>
        <v>0.07174688057040998</v>
      </c>
      <c r="K126" s="10">
        <f t="shared" si="8"/>
        <v>13.937888198757763</v>
      </c>
      <c r="L126" s="17">
        <v>6.5</v>
      </c>
      <c r="M126" s="11">
        <v>14.9</v>
      </c>
      <c r="N126" s="11">
        <v>97.4</v>
      </c>
    </row>
    <row r="127" spans="1:14" ht="11.25">
      <c r="A127" s="12" t="s">
        <v>109</v>
      </c>
      <c r="B127" s="1" t="s">
        <v>112</v>
      </c>
      <c r="C127" s="1" t="s">
        <v>113</v>
      </c>
      <c r="D127" s="5">
        <v>3550</v>
      </c>
      <c r="E127" s="5">
        <f t="shared" si="6"/>
        <v>3750</v>
      </c>
      <c r="F127" s="5">
        <v>260</v>
      </c>
      <c r="G127" s="5">
        <v>6100</v>
      </c>
      <c r="H127" s="5">
        <v>232</v>
      </c>
      <c r="I127" s="5">
        <v>3500</v>
      </c>
      <c r="J127" s="6">
        <f t="shared" si="7"/>
        <v>0.06933333333333333</v>
      </c>
      <c r="K127" s="10">
        <f t="shared" si="8"/>
        <v>14.423076923076923</v>
      </c>
      <c r="L127" s="17">
        <v>6.5</v>
      </c>
      <c r="M127" s="14">
        <v>14.9</v>
      </c>
      <c r="N127" s="14">
        <v>95.6</v>
      </c>
    </row>
    <row r="128" spans="1:14" ht="11.25">
      <c r="A128" s="12" t="s">
        <v>44</v>
      </c>
      <c r="B128" s="12" t="s">
        <v>48</v>
      </c>
      <c r="C128" s="12" t="s">
        <v>49</v>
      </c>
      <c r="D128" s="5">
        <v>2844</v>
      </c>
      <c r="E128" s="5">
        <f t="shared" si="6"/>
        <v>3044</v>
      </c>
      <c r="F128" s="5">
        <v>189</v>
      </c>
      <c r="G128" s="5">
        <v>5300</v>
      </c>
      <c r="H128" s="5">
        <v>203</v>
      </c>
      <c r="I128" s="5">
        <v>3950</v>
      </c>
      <c r="J128" s="6">
        <f t="shared" si="7"/>
        <v>0.06208935611038108</v>
      </c>
      <c r="K128" s="10">
        <f t="shared" si="8"/>
        <v>16.105820105820104</v>
      </c>
      <c r="L128" s="17">
        <v>6.5</v>
      </c>
      <c r="M128" s="11">
        <v>14.9</v>
      </c>
      <c r="N128" s="11">
        <v>93.2</v>
      </c>
    </row>
    <row r="129" spans="1:14" ht="11.25">
      <c r="A129" s="12" t="s">
        <v>6</v>
      </c>
      <c r="B129" s="12" t="s">
        <v>25</v>
      </c>
      <c r="C129" s="12" t="s">
        <v>26</v>
      </c>
      <c r="D129" s="5">
        <v>3053</v>
      </c>
      <c r="E129" s="5">
        <f t="shared" si="6"/>
        <v>3253</v>
      </c>
      <c r="F129" s="5">
        <v>210</v>
      </c>
      <c r="G129" s="5">
        <v>6000</v>
      </c>
      <c r="H129" s="5">
        <v>214</v>
      </c>
      <c r="I129" s="5">
        <v>3000</v>
      </c>
      <c r="J129" s="6">
        <f t="shared" si="7"/>
        <v>0.0645557946510913</v>
      </c>
      <c r="K129" s="10">
        <f t="shared" si="8"/>
        <v>15.49047619047619</v>
      </c>
      <c r="L129" s="17">
        <v>6.5</v>
      </c>
      <c r="M129" s="11">
        <v>15.1</v>
      </c>
      <c r="N129" s="11">
        <v>94.1</v>
      </c>
    </row>
    <row r="130" spans="1:14" ht="11.25">
      <c r="A130" s="12" t="s">
        <v>40</v>
      </c>
      <c r="B130" s="12" t="s">
        <v>87</v>
      </c>
      <c r="C130" s="12" t="s">
        <v>88</v>
      </c>
      <c r="D130" s="5">
        <v>3410</v>
      </c>
      <c r="E130" s="5">
        <f t="shared" si="6"/>
        <v>3610</v>
      </c>
      <c r="F130" s="5">
        <v>225</v>
      </c>
      <c r="G130" s="5">
        <v>5900</v>
      </c>
      <c r="H130" s="5">
        <v>207</v>
      </c>
      <c r="I130" s="5">
        <v>2200</v>
      </c>
      <c r="J130" s="6">
        <f t="shared" si="7"/>
        <v>0.062326869806094184</v>
      </c>
      <c r="K130" s="10">
        <f t="shared" si="8"/>
        <v>16.044444444444444</v>
      </c>
      <c r="L130" s="17">
        <v>6.6</v>
      </c>
      <c r="M130" s="11">
        <v>14.8</v>
      </c>
      <c r="N130" s="11">
        <v>93.1</v>
      </c>
    </row>
    <row r="131" spans="1:14" ht="11.25">
      <c r="A131" s="12" t="s">
        <v>321</v>
      </c>
      <c r="B131" s="12" t="s">
        <v>327</v>
      </c>
      <c r="C131" s="12" t="s">
        <v>328</v>
      </c>
      <c r="D131" s="5">
        <v>5080</v>
      </c>
      <c r="E131" s="5">
        <f t="shared" si="6"/>
        <v>5280</v>
      </c>
      <c r="F131" s="5">
        <v>335</v>
      </c>
      <c r="G131" s="5">
        <v>6500</v>
      </c>
      <c r="H131" s="5">
        <v>317</v>
      </c>
      <c r="I131" s="5">
        <v>3500</v>
      </c>
      <c r="J131" s="6">
        <f t="shared" si="7"/>
        <v>0.0634469696969697</v>
      </c>
      <c r="K131" s="10">
        <f t="shared" si="8"/>
        <v>15.761194029850746</v>
      </c>
      <c r="L131" s="17">
        <v>6.6</v>
      </c>
      <c r="M131" s="11">
        <v>14.9</v>
      </c>
      <c r="N131" s="11">
        <v>95.4</v>
      </c>
    </row>
    <row r="132" spans="1:14" ht="11.25">
      <c r="A132" s="12" t="s">
        <v>297</v>
      </c>
      <c r="B132" s="12" t="s">
        <v>298</v>
      </c>
      <c r="C132" s="12" t="s">
        <v>118</v>
      </c>
      <c r="D132" s="5">
        <v>3730</v>
      </c>
      <c r="E132" s="5">
        <f t="shared" si="6"/>
        <v>3930</v>
      </c>
      <c r="F132" s="5">
        <v>255</v>
      </c>
      <c r="G132" s="5">
        <v>6200</v>
      </c>
      <c r="H132" s="5">
        <v>252</v>
      </c>
      <c r="I132" s="5">
        <v>3200</v>
      </c>
      <c r="J132" s="6">
        <f t="shared" si="7"/>
        <v>0.0648854961832061</v>
      </c>
      <c r="K132" s="10">
        <f t="shared" si="8"/>
        <v>15.411764705882353</v>
      </c>
      <c r="L132" s="17">
        <v>6.6</v>
      </c>
      <c r="M132" s="11">
        <v>15</v>
      </c>
      <c r="N132" s="11">
        <v>91.9</v>
      </c>
    </row>
    <row r="133" spans="1:14" ht="11.25">
      <c r="A133" s="12" t="s">
        <v>44</v>
      </c>
      <c r="B133" s="12" t="s">
        <v>56</v>
      </c>
      <c r="C133" s="12" t="s">
        <v>57</v>
      </c>
      <c r="D133" s="5">
        <v>3867</v>
      </c>
      <c r="E133" s="5">
        <f t="shared" si="6"/>
        <v>4067</v>
      </c>
      <c r="F133" s="5">
        <v>290</v>
      </c>
      <c r="G133" s="5">
        <v>6100</v>
      </c>
      <c r="H133" s="5">
        <v>290</v>
      </c>
      <c r="I133" s="5">
        <v>4250</v>
      </c>
      <c r="J133" s="6">
        <f t="shared" si="7"/>
        <v>0.07130563068600934</v>
      </c>
      <c r="K133" s="10">
        <f t="shared" si="8"/>
        <v>14.024137931034483</v>
      </c>
      <c r="L133" s="17">
        <v>6.6</v>
      </c>
      <c r="M133" s="11">
        <v>15</v>
      </c>
      <c r="N133" s="11">
        <v>94.2</v>
      </c>
    </row>
    <row r="134" spans="1:14" ht="11.25">
      <c r="A134" s="12" t="s">
        <v>6</v>
      </c>
      <c r="B134" s="12" t="s">
        <v>23</v>
      </c>
      <c r="C134" s="12" t="s">
        <v>24</v>
      </c>
      <c r="D134" s="5">
        <v>3025</v>
      </c>
      <c r="E134" s="5">
        <f t="shared" si="6"/>
        <v>3225</v>
      </c>
      <c r="F134" s="5">
        <v>185</v>
      </c>
      <c r="G134" s="5">
        <v>5300</v>
      </c>
      <c r="H134" s="5">
        <v>200</v>
      </c>
      <c r="I134" s="5">
        <v>2500</v>
      </c>
      <c r="J134" s="6">
        <f t="shared" si="7"/>
        <v>0.05736434108527132</v>
      </c>
      <c r="K134" s="10">
        <f t="shared" si="8"/>
        <v>17.43243243243243</v>
      </c>
      <c r="L134" s="17">
        <v>6.6</v>
      </c>
      <c r="M134" s="11">
        <v>15</v>
      </c>
      <c r="N134" s="11">
        <v>92.3</v>
      </c>
    </row>
    <row r="135" spans="1:14" ht="11.25">
      <c r="A135" s="12" t="s">
        <v>109</v>
      </c>
      <c r="B135" s="1" t="s">
        <v>129</v>
      </c>
      <c r="C135" s="1" t="s">
        <v>130</v>
      </c>
      <c r="D135" s="5">
        <v>3510</v>
      </c>
      <c r="E135" s="5">
        <f t="shared" si="6"/>
        <v>3710</v>
      </c>
      <c r="F135" s="5">
        <v>250</v>
      </c>
      <c r="G135" s="5">
        <v>5300</v>
      </c>
      <c r="H135" s="5">
        <v>258</v>
      </c>
      <c r="I135" s="5">
        <v>1900</v>
      </c>
      <c r="J135" s="6">
        <f t="shared" si="7"/>
        <v>0.0673854447439353</v>
      </c>
      <c r="K135" s="10">
        <f t="shared" si="8"/>
        <v>14.84</v>
      </c>
      <c r="L135" s="17">
        <v>6.7</v>
      </c>
      <c r="M135" s="14">
        <v>15.2</v>
      </c>
      <c r="N135" s="14">
        <v>94.4</v>
      </c>
    </row>
    <row r="136" spans="1:14" ht="11.25">
      <c r="A136" s="12" t="s">
        <v>109</v>
      </c>
      <c r="B136" s="1" t="s">
        <v>121</v>
      </c>
      <c r="C136" s="1" t="s">
        <v>122</v>
      </c>
      <c r="D136" s="5">
        <v>3600</v>
      </c>
      <c r="E136" s="5">
        <f t="shared" si="6"/>
        <v>3800</v>
      </c>
      <c r="F136" s="5">
        <v>231</v>
      </c>
      <c r="G136" s="5">
        <v>6800</v>
      </c>
      <c r="H136" s="5">
        <v>209</v>
      </c>
      <c r="I136" s="5">
        <v>3000</v>
      </c>
      <c r="J136" s="6">
        <f t="shared" si="7"/>
        <v>0.060789473684210525</v>
      </c>
      <c r="K136" s="10">
        <f t="shared" si="8"/>
        <v>16.450216450216452</v>
      </c>
      <c r="L136" s="17">
        <v>6.7</v>
      </c>
      <c r="M136" s="14">
        <v>15.2</v>
      </c>
      <c r="N136" s="14">
        <v>91.4</v>
      </c>
    </row>
    <row r="137" spans="1:14" ht="11.25">
      <c r="A137" s="12" t="s">
        <v>289</v>
      </c>
      <c r="B137" s="1" t="s">
        <v>269</v>
      </c>
      <c r="C137" s="1" t="s">
        <v>294</v>
      </c>
      <c r="D137" s="5">
        <v>4060</v>
      </c>
      <c r="E137" s="5">
        <f t="shared" si="6"/>
        <v>4260</v>
      </c>
      <c r="F137" s="5">
        <v>300</v>
      </c>
      <c r="G137" s="5">
        <v>6200</v>
      </c>
      <c r="H137" s="5">
        <v>260</v>
      </c>
      <c r="I137" s="5">
        <v>5000</v>
      </c>
      <c r="J137" s="6">
        <f t="shared" si="7"/>
        <v>0.07042253521126761</v>
      </c>
      <c r="K137" s="10">
        <f t="shared" si="8"/>
        <v>14.2</v>
      </c>
      <c r="L137" s="17">
        <v>6.7</v>
      </c>
      <c r="M137" s="14">
        <v>15.1</v>
      </c>
      <c r="N137" s="14">
        <v>95.1</v>
      </c>
    </row>
    <row r="138" spans="1:14" ht="11.25">
      <c r="A138" s="12" t="s">
        <v>246</v>
      </c>
      <c r="B138" s="1" t="s">
        <v>269</v>
      </c>
      <c r="C138" s="1" t="s">
        <v>270</v>
      </c>
      <c r="D138" s="5">
        <v>2840</v>
      </c>
      <c r="E138" s="5">
        <f t="shared" si="6"/>
        <v>3040</v>
      </c>
      <c r="F138" s="5">
        <v>210</v>
      </c>
      <c r="G138" s="5">
        <v>7800</v>
      </c>
      <c r="H138" s="5">
        <v>143</v>
      </c>
      <c r="I138" s="5">
        <v>7000</v>
      </c>
      <c r="J138" s="6">
        <f t="shared" si="7"/>
        <v>0.06907894736842106</v>
      </c>
      <c r="K138" s="10">
        <f t="shared" si="8"/>
        <v>14.476190476190476</v>
      </c>
      <c r="L138" s="17">
        <v>6.7</v>
      </c>
      <c r="M138" s="14">
        <v>15</v>
      </c>
      <c r="N138" s="14">
        <v>94.9</v>
      </c>
    </row>
    <row r="139" spans="1:14" ht="11.25">
      <c r="A139" s="12" t="s">
        <v>109</v>
      </c>
      <c r="B139" s="1" t="s">
        <v>110</v>
      </c>
      <c r="C139" s="1" t="s">
        <v>111</v>
      </c>
      <c r="D139" s="5">
        <v>3960</v>
      </c>
      <c r="E139" s="5">
        <f t="shared" si="6"/>
        <v>4160</v>
      </c>
      <c r="F139" s="5">
        <v>270</v>
      </c>
      <c r="G139" s="5">
        <v>6000</v>
      </c>
      <c r="H139" s="5">
        <v>273</v>
      </c>
      <c r="I139" s="5">
        <v>2750</v>
      </c>
      <c r="J139" s="6">
        <f t="shared" si="7"/>
        <v>0.06490384615384616</v>
      </c>
      <c r="K139" s="10">
        <f t="shared" si="8"/>
        <v>15.407407407407407</v>
      </c>
      <c r="L139" s="17">
        <v>6.8</v>
      </c>
      <c r="M139" s="14">
        <v>15.2</v>
      </c>
      <c r="N139" s="14">
        <v>94</v>
      </c>
    </row>
    <row r="140" spans="1:14" ht="11.25">
      <c r="A140" s="12" t="s">
        <v>144</v>
      </c>
      <c r="B140" s="1" t="s">
        <v>150</v>
      </c>
      <c r="C140" s="1" t="s">
        <v>151</v>
      </c>
      <c r="D140" s="5">
        <v>3245</v>
      </c>
      <c r="E140" s="5">
        <f t="shared" si="6"/>
        <v>3445</v>
      </c>
      <c r="F140" s="5">
        <v>227</v>
      </c>
      <c r="G140" s="5">
        <v>6000</v>
      </c>
      <c r="H140" s="5">
        <v>217</v>
      </c>
      <c r="I140" s="5">
        <v>4000</v>
      </c>
      <c r="J140" s="6">
        <f t="shared" si="7"/>
        <v>0.06589259796806966</v>
      </c>
      <c r="K140" s="10">
        <f t="shared" si="8"/>
        <v>15.176211453744493</v>
      </c>
      <c r="L140" s="17">
        <v>6.8</v>
      </c>
      <c r="M140" s="14">
        <v>15.2</v>
      </c>
      <c r="N140" s="14">
        <v>91.8</v>
      </c>
    </row>
    <row r="141" spans="1:14" ht="11.25">
      <c r="A141" s="12" t="s">
        <v>44</v>
      </c>
      <c r="B141" s="12" t="s">
        <v>54</v>
      </c>
      <c r="C141" s="12" t="s">
        <v>55</v>
      </c>
      <c r="D141" s="5">
        <v>3227</v>
      </c>
      <c r="E141" s="5">
        <f t="shared" si="6"/>
        <v>3427</v>
      </c>
      <c r="F141" s="5">
        <v>225</v>
      </c>
      <c r="G141" s="5">
        <v>4750</v>
      </c>
      <c r="H141" s="5">
        <v>290</v>
      </c>
      <c r="I141" s="5">
        <v>3500</v>
      </c>
      <c r="J141" s="6">
        <f t="shared" si="7"/>
        <v>0.06565509191712868</v>
      </c>
      <c r="K141" s="10">
        <f t="shared" si="8"/>
        <v>15.231111111111112</v>
      </c>
      <c r="L141" s="17">
        <v>6.8</v>
      </c>
      <c r="M141" s="11">
        <v>15.3</v>
      </c>
      <c r="N141" s="11">
        <v>91.7</v>
      </c>
    </row>
    <row r="142" spans="1:14" ht="11.25">
      <c r="A142" s="12" t="s">
        <v>109</v>
      </c>
      <c r="B142" s="1" t="s">
        <v>127</v>
      </c>
      <c r="C142" s="1" t="s">
        <v>128</v>
      </c>
      <c r="D142" s="5">
        <v>3480</v>
      </c>
      <c r="E142" s="5">
        <f t="shared" si="6"/>
        <v>3680</v>
      </c>
      <c r="F142" s="5">
        <v>215</v>
      </c>
      <c r="G142" s="5">
        <v>5700</v>
      </c>
      <c r="H142" s="5">
        <v>229</v>
      </c>
      <c r="I142" s="5">
        <v>3000</v>
      </c>
      <c r="J142" s="6">
        <f t="shared" si="7"/>
        <v>0.058423913043478264</v>
      </c>
      <c r="K142" s="10">
        <f t="shared" si="8"/>
        <v>17.11627906976744</v>
      </c>
      <c r="L142" s="17">
        <v>6.9</v>
      </c>
      <c r="M142" s="14">
        <v>15.2</v>
      </c>
      <c r="N142" s="14">
        <v>91.7</v>
      </c>
    </row>
    <row r="143" spans="1:14" ht="11.25">
      <c r="A143" s="12" t="s">
        <v>318</v>
      </c>
      <c r="B143" s="1" t="s">
        <v>319</v>
      </c>
      <c r="C143" s="1" t="s">
        <v>320</v>
      </c>
      <c r="D143" s="5">
        <v>4090</v>
      </c>
      <c r="E143" s="5">
        <f t="shared" si="6"/>
        <v>4290</v>
      </c>
      <c r="F143" s="5">
        <v>255</v>
      </c>
      <c r="G143" s="5">
        <v>6500</v>
      </c>
      <c r="H143" s="5">
        <v>243</v>
      </c>
      <c r="I143" s="5">
        <v>3250</v>
      </c>
      <c r="J143" s="6">
        <f t="shared" si="7"/>
        <v>0.05944055944055944</v>
      </c>
      <c r="K143" s="10">
        <f t="shared" si="8"/>
        <v>16.823529411764707</v>
      </c>
      <c r="L143" s="17">
        <v>7</v>
      </c>
      <c r="M143" s="14">
        <v>15.2</v>
      </c>
      <c r="N143" s="14">
        <v>93.8</v>
      </c>
    </row>
    <row r="144" spans="1:14" ht="11.25">
      <c r="A144" s="12" t="s">
        <v>109</v>
      </c>
      <c r="B144" s="1" t="s">
        <v>123</v>
      </c>
      <c r="C144" s="1" t="s">
        <v>124</v>
      </c>
      <c r="D144" s="5">
        <v>3400</v>
      </c>
      <c r="E144" s="5">
        <f t="shared" si="6"/>
        <v>3600</v>
      </c>
      <c r="F144" s="5">
        <v>215</v>
      </c>
      <c r="G144" s="5">
        <v>5800</v>
      </c>
      <c r="H144" s="5">
        <v>218</v>
      </c>
      <c r="I144" s="5">
        <v>3800</v>
      </c>
      <c r="J144" s="6">
        <f t="shared" si="7"/>
        <v>0.059722222222222225</v>
      </c>
      <c r="K144" s="10">
        <f t="shared" si="8"/>
        <v>16.74418604651163</v>
      </c>
      <c r="L144" s="17">
        <v>7</v>
      </c>
      <c r="M144" s="14">
        <v>15.4</v>
      </c>
      <c r="N144" s="14">
        <v>90.5</v>
      </c>
    </row>
    <row r="145" spans="1:14" ht="11.25">
      <c r="A145" s="12" t="s">
        <v>109</v>
      </c>
      <c r="B145" s="1" t="s">
        <v>131</v>
      </c>
      <c r="C145" s="1" t="s">
        <v>132</v>
      </c>
      <c r="D145" s="5">
        <v>3410</v>
      </c>
      <c r="E145" s="5">
        <f t="shared" si="6"/>
        <v>3610</v>
      </c>
      <c r="F145" s="5">
        <v>247</v>
      </c>
      <c r="G145" s="5">
        <v>5200</v>
      </c>
      <c r="H145" s="5">
        <v>243</v>
      </c>
      <c r="I145" s="5">
        <v>2400</v>
      </c>
      <c r="J145" s="6">
        <f t="shared" si="7"/>
        <v>0.06842105263157895</v>
      </c>
      <c r="K145" s="10">
        <f t="shared" si="8"/>
        <v>14.615384615384615</v>
      </c>
      <c r="L145" s="17">
        <v>7</v>
      </c>
      <c r="M145" s="14">
        <v>15.5</v>
      </c>
      <c r="N145" s="14">
        <v>95</v>
      </c>
    </row>
    <row r="146" spans="1:14" ht="11.25">
      <c r="A146" s="12" t="s">
        <v>169</v>
      </c>
      <c r="B146" s="1" t="s">
        <v>172</v>
      </c>
      <c r="C146" s="1" t="s">
        <v>118</v>
      </c>
      <c r="D146" s="5">
        <v>3640</v>
      </c>
      <c r="E146" s="5">
        <f t="shared" si="6"/>
        <v>3840</v>
      </c>
      <c r="F146" s="5">
        <v>220</v>
      </c>
      <c r="G146" s="5">
        <v>6000</v>
      </c>
      <c r="H146" s="5">
        <v>218</v>
      </c>
      <c r="I146" s="5">
        <v>3400</v>
      </c>
      <c r="J146" s="6">
        <f t="shared" si="7"/>
        <v>0.057291666666666664</v>
      </c>
      <c r="K146" s="10">
        <f t="shared" si="8"/>
        <v>17.454545454545453</v>
      </c>
      <c r="L146" s="17">
        <v>7</v>
      </c>
      <c r="M146" s="14">
        <v>15.5</v>
      </c>
      <c r="N146" s="14">
        <v>91.5</v>
      </c>
    </row>
    <row r="147" spans="1:14" ht="11.25">
      <c r="A147" s="12" t="s">
        <v>44</v>
      </c>
      <c r="B147" s="12" t="s">
        <v>45</v>
      </c>
      <c r="C147" s="12" t="s">
        <v>46</v>
      </c>
      <c r="D147" s="5">
        <v>2577</v>
      </c>
      <c r="E147" s="5">
        <f t="shared" si="6"/>
        <v>2777</v>
      </c>
      <c r="F147" s="5">
        <v>195</v>
      </c>
      <c r="G147" s="5">
        <v>8000</v>
      </c>
      <c r="H147" s="5">
        <v>130</v>
      </c>
      <c r="I147" s="5">
        <v>7500</v>
      </c>
      <c r="J147" s="6">
        <f t="shared" si="7"/>
        <v>0.07021966150522146</v>
      </c>
      <c r="K147" s="10">
        <f t="shared" si="8"/>
        <v>14.24102564102564</v>
      </c>
      <c r="L147" s="17">
        <v>7</v>
      </c>
      <c r="M147" s="11">
        <v>15.6</v>
      </c>
      <c r="N147" s="11">
        <v>90.7</v>
      </c>
    </row>
    <row r="148" spans="1:14" ht="11.25">
      <c r="A148" s="12" t="s">
        <v>109</v>
      </c>
      <c r="B148" s="1" t="s">
        <v>114</v>
      </c>
      <c r="C148" s="1" t="s">
        <v>115</v>
      </c>
      <c r="D148" s="5">
        <v>3690</v>
      </c>
      <c r="E148" s="5">
        <f aca="true" t="shared" si="9" ref="E148:E168">D148+200</f>
        <v>3890</v>
      </c>
      <c r="F148" s="5">
        <v>220</v>
      </c>
      <c r="G148" s="5">
        <v>6300</v>
      </c>
      <c r="H148" s="5">
        <v>221</v>
      </c>
      <c r="I148" s="5">
        <v>3200</v>
      </c>
      <c r="J148" s="6">
        <f aca="true" t="shared" si="10" ref="J148:J168">F148/E148</f>
        <v>0.056555269922879174</v>
      </c>
      <c r="K148" s="10">
        <f aca="true" t="shared" si="11" ref="K148:K168">E148/F148</f>
        <v>17.681818181818183</v>
      </c>
      <c r="L148" s="17">
        <v>7.1</v>
      </c>
      <c r="M148" s="14">
        <v>15.4</v>
      </c>
      <c r="N148" s="14">
        <v>91.2</v>
      </c>
    </row>
    <row r="149" spans="1:14" ht="11.25">
      <c r="A149" s="12" t="s">
        <v>6</v>
      </c>
      <c r="B149" s="12" t="s">
        <v>30</v>
      </c>
      <c r="C149" s="12" t="s">
        <v>31</v>
      </c>
      <c r="D149" s="5">
        <v>2850</v>
      </c>
      <c r="E149" s="5">
        <f t="shared" si="9"/>
        <v>3050</v>
      </c>
      <c r="F149" s="5">
        <v>214</v>
      </c>
      <c r="G149" s="5">
        <v>5850</v>
      </c>
      <c r="H149" s="5">
        <v>221</v>
      </c>
      <c r="I149" s="5">
        <v>3100</v>
      </c>
      <c r="J149" s="6">
        <f t="shared" si="10"/>
        <v>0.07016393442622951</v>
      </c>
      <c r="K149" s="10">
        <f t="shared" si="11"/>
        <v>14.25233644859813</v>
      </c>
      <c r="L149" s="17">
        <v>7.1</v>
      </c>
      <c r="M149" s="11">
        <v>15.5</v>
      </c>
      <c r="N149" s="11">
        <v>87.5</v>
      </c>
    </row>
    <row r="150" spans="1:14" ht="11.25">
      <c r="A150" s="12" t="s">
        <v>44</v>
      </c>
      <c r="B150" s="12" t="s">
        <v>60</v>
      </c>
      <c r="C150" s="12" t="s">
        <v>61</v>
      </c>
      <c r="D150" s="5">
        <v>3240</v>
      </c>
      <c r="E150" s="5">
        <f t="shared" si="9"/>
        <v>3440</v>
      </c>
      <c r="F150" s="5">
        <v>215</v>
      </c>
      <c r="G150" s="5">
        <v>5500</v>
      </c>
      <c r="H150" s="5">
        <v>229</v>
      </c>
      <c r="I150" s="5">
        <v>3000</v>
      </c>
      <c r="J150" s="6">
        <f t="shared" si="10"/>
        <v>0.0625</v>
      </c>
      <c r="K150" s="10">
        <f t="shared" si="11"/>
        <v>16</v>
      </c>
      <c r="L150" s="17">
        <v>7.2</v>
      </c>
      <c r="M150" s="11">
        <v>15.5</v>
      </c>
      <c r="N150" s="11">
        <v>93</v>
      </c>
    </row>
    <row r="151" spans="1:14" ht="11.25">
      <c r="A151" s="12" t="s">
        <v>141</v>
      </c>
      <c r="B151" s="1" t="s">
        <v>139</v>
      </c>
      <c r="C151" s="1" t="s">
        <v>140</v>
      </c>
      <c r="D151" s="5">
        <v>2785</v>
      </c>
      <c r="E151" s="5">
        <f t="shared" si="9"/>
        <v>2985</v>
      </c>
      <c r="F151" s="5">
        <v>175</v>
      </c>
      <c r="G151" s="5">
        <v>6000</v>
      </c>
      <c r="H151" s="5">
        <v>180</v>
      </c>
      <c r="I151" s="5">
        <v>4000</v>
      </c>
      <c r="J151" s="6">
        <f t="shared" si="10"/>
        <v>0.05862646566164154</v>
      </c>
      <c r="K151" s="10">
        <f t="shared" si="11"/>
        <v>17.057142857142857</v>
      </c>
      <c r="L151" s="17">
        <v>7.3</v>
      </c>
      <c r="M151" s="14">
        <v>15.6</v>
      </c>
      <c r="N151" s="14">
        <v>90.3</v>
      </c>
    </row>
    <row r="152" spans="1:14" ht="11.25">
      <c r="A152" s="12" t="s">
        <v>40</v>
      </c>
      <c r="B152" s="12" t="s">
        <v>101</v>
      </c>
      <c r="C152" s="1" t="s">
        <v>102</v>
      </c>
      <c r="D152" s="5">
        <v>2250</v>
      </c>
      <c r="E152" s="5">
        <f t="shared" si="9"/>
        <v>2450</v>
      </c>
      <c r="F152" s="5">
        <v>138</v>
      </c>
      <c r="G152" s="5">
        <v>6400</v>
      </c>
      <c r="H152" s="5">
        <v>125</v>
      </c>
      <c r="I152" s="5">
        <v>4400</v>
      </c>
      <c r="J152" s="6">
        <f t="shared" si="10"/>
        <v>0.0563265306122449</v>
      </c>
      <c r="K152" s="10">
        <f t="shared" si="11"/>
        <v>17.753623188405797</v>
      </c>
      <c r="L152" s="17">
        <v>7.3</v>
      </c>
      <c r="M152" s="14">
        <v>15.6</v>
      </c>
      <c r="N152" s="14">
        <v>88.4</v>
      </c>
    </row>
    <row r="153" spans="1:14" ht="11.25">
      <c r="A153" s="12" t="s">
        <v>297</v>
      </c>
      <c r="B153" s="12" t="s">
        <v>305</v>
      </c>
      <c r="C153" s="1" t="s">
        <v>306</v>
      </c>
      <c r="D153" s="5">
        <v>2930</v>
      </c>
      <c r="E153" s="5">
        <f t="shared" si="9"/>
        <v>3130</v>
      </c>
      <c r="F153" s="5">
        <v>160</v>
      </c>
      <c r="G153" s="5">
        <v>5700</v>
      </c>
      <c r="H153" s="5">
        <v>163</v>
      </c>
      <c r="I153" s="5">
        <v>4000</v>
      </c>
      <c r="J153" s="6">
        <f t="shared" si="10"/>
        <v>0.051118210862619806</v>
      </c>
      <c r="K153" s="10">
        <f t="shared" si="11"/>
        <v>19.5625</v>
      </c>
      <c r="L153" s="17">
        <v>7.4</v>
      </c>
      <c r="M153" s="14">
        <v>15.6</v>
      </c>
      <c r="N153" s="14">
        <v>89.9</v>
      </c>
    </row>
    <row r="154" spans="1:14" ht="11.25">
      <c r="A154" s="12" t="s">
        <v>141</v>
      </c>
      <c r="B154" s="1" t="s">
        <v>133</v>
      </c>
      <c r="C154" s="1" t="s">
        <v>134</v>
      </c>
      <c r="D154" s="5">
        <v>2745</v>
      </c>
      <c r="E154" s="5">
        <f t="shared" si="9"/>
        <v>2945</v>
      </c>
      <c r="F154" s="5">
        <v>170</v>
      </c>
      <c r="G154" s="5">
        <v>7000</v>
      </c>
      <c r="H154" s="5">
        <v>145</v>
      </c>
      <c r="I154" s="5">
        <v>5500</v>
      </c>
      <c r="J154" s="6">
        <f t="shared" si="10"/>
        <v>0.057724957555178265</v>
      </c>
      <c r="K154" s="10">
        <f t="shared" si="11"/>
        <v>17.323529411764707</v>
      </c>
      <c r="L154" s="17">
        <v>7.4</v>
      </c>
      <c r="M154" s="14">
        <v>15.8</v>
      </c>
      <c r="N154" s="14">
        <v>88.9</v>
      </c>
    </row>
    <row r="155" spans="1:14" ht="11.25">
      <c r="A155" s="12" t="s">
        <v>175</v>
      </c>
      <c r="B155" s="1" t="s">
        <v>127</v>
      </c>
      <c r="C155" s="1" t="s">
        <v>178</v>
      </c>
      <c r="D155" s="5">
        <v>3285</v>
      </c>
      <c r="E155" s="5">
        <f t="shared" si="9"/>
        <v>3485</v>
      </c>
      <c r="F155" s="5">
        <v>192</v>
      </c>
      <c r="G155" s="5">
        <v>5500</v>
      </c>
      <c r="H155" s="5">
        <v>200</v>
      </c>
      <c r="I155" s="5">
        <v>2500</v>
      </c>
      <c r="J155" s="6">
        <f t="shared" si="10"/>
        <v>0.05509325681492109</v>
      </c>
      <c r="K155" s="10">
        <f t="shared" si="11"/>
        <v>18.151041666666668</v>
      </c>
      <c r="L155" s="17">
        <v>7.6</v>
      </c>
      <c r="M155" s="14">
        <v>15.7</v>
      </c>
      <c r="N155" s="14">
        <v>88.9</v>
      </c>
    </row>
    <row r="156" spans="1:14" ht="11.25">
      <c r="A156" s="12" t="s">
        <v>6</v>
      </c>
      <c r="B156" s="12" t="s">
        <v>7</v>
      </c>
      <c r="C156" s="12" t="s">
        <v>8</v>
      </c>
      <c r="D156" s="5">
        <v>2667</v>
      </c>
      <c r="E156" s="5">
        <f t="shared" si="9"/>
        <v>2867</v>
      </c>
      <c r="F156" s="5">
        <v>170</v>
      </c>
      <c r="G156" s="5">
        <v>7600</v>
      </c>
      <c r="H156" s="5">
        <v>128</v>
      </c>
      <c r="I156" s="5">
        <v>6200</v>
      </c>
      <c r="J156" s="6">
        <f t="shared" si="10"/>
        <v>0.05929543076386467</v>
      </c>
      <c r="K156" s="10">
        <f t="shared" si="11"/>
        <v>16.86470588235294</v>
      </c>
      <c r="L156" s="17">
        <v>7.6</v>
      </c>
      <c r="M156" s="11">
        <v>15.8</v>
      </c>
      <c r="N156" s="11">
        <v>90</v>
      </c>
    </row>
    <row r="157" spans="1:14" ht="11.25">
      <c r="A157" s="12" t="s">
        <v>141</v>
      </c>
      <c r="B157" s="1" t="s">
        <v>135</v>
      </c>
      <c r="C157" s="1" t="s">
        <v>136</v>
      </c>
      <c r="D157" s="5">
        <v>2735</v>
      </c>
      <c r="E157" s="5">
        <f t="shared" si="9"/>
        <v>2935</v>
      </c>
      <c r="F157" s="5">
        <v>160</v>
      </c>
      <c r="G157" s="5">
        <v>6500</v>
      </c>
      <c r="H157" s="5">
        <v>132</v>
      </c>
      <c r="I157" s="5">
        <v>5000</v>
      </c>
      <c r="J157" s="6">
        <f t="shared" si="10"/>
        <v>0.054514480408858604</v>
      </c>
      <c r="K157" s="10">
        <f t="shared" si="11"/>
        <v>18.34375</v>
      </c>
      <c r="L157" s="17">
        <v>7.6</v>
      </c>
      <c r="M157" s="14">
        <v>15.9</v>
      </c>
      <c r="N157" s="14">
        <v>87.8</v>
      </c>
    </row>
    <row r="158" spans="1:14" ht="11.25">
      <c r="A158" s="12" t="s">
        <v>141</v>
      </c>
      <c r="B158" s="1" t="s">
        <v>137</v>
      </c>
      <c r="C158" s="1" t="s">
        <v>138</v>
      </c>
      <c r="D158" s="5">
        <v>3050</v>
      </c>
      <c r="E158" s="5">
        <f t="shared" si="9"/>
        <v>3250</v>
      </c>
      <c r="F158" s="5">
        <v>181</v>
      </c>
      <c r="G158" s="5">
        <v>6000</v>
      </c>
      <c r="H158" s="5">
        <v>177</v>
      </c>
      <c r="I158" s="5">
        <v>4000</v>
      </c>
      <c r="J158" s="6">
        <f t="shared" si="10"/>
        <v>0.055692307692307694</v>
      </c>
      <c r="K158" s="10">
        <f t="shared" si="11"/>
        <v>17.955801104972377</v>
      </c>
      <c r="L158" s="17">
        <v>7.6</v>
      </c>
      <c r="M158" s="14">
        <v>15.9</v>
      </c>
      <c r="N158" s="14">
        <v>87.6</v>
      </c>
    </row>
    <row r="159" spans="1:14" ht="11.25">
      <c r="A159" s="12" t="s">
        <v>6</v>
      </c>
      <c r="B159" s="12" t="s">
        <v>18</v>
      </c>
      <c r="C159" s="12" t="s">
        <v>19</v>
      </c>
      <c r="D159" s="5">
        <v>3045</v>
      </c>
      <c r="E159" s="5">
        <f t="shared" si="9"/>
        <v>3245</v>
      </c>
      <c r="F159" s="5">
        <v>195</v>
      </c>
      <c r="G159" s="5">
        <v>7000</v>
      </c>
      <c r="H159" s="5">
        <v>156</v>
      </c>
      <c r="I159" s="5">
        <v>5250</v>
      </c>
      <c r="J159" s="6">
        <f t="shared" si="10"/>
        <v>0.060092449922958396</v>
      </c>
      <c r="K159" s="10">
        <f t="shared" si="11"/>
        <v>16.641025641025642</v>
      </c>
      <c r="L159" s="17">
        <v>7.7</v>
      </c>
      <c r="M159" s="11">
        <v>15.8</v>
      </c>
      <c r="N159" s="11">
        <v>89.7</v>
      </c>
    </row>
    <row r="160" spans="1:14" ht="11.25">
      <c r="A160" s="12" t="s">
        <v>109</v>
      </c>
      <c r="B160" s="1" t="s">
        <v>125</v>
      </c>
      <c r="C160" s="1" t="s">
        <v>126</v>
      </c>
      <c r="D160" s="5">
        <v>3680</v>
      </c>
      <c r="E160" s="5">
        <f t="shared" si="9"/>
        <v>3880</v>
      </c>
      <c r="F160" s="5">
        <v>220</v>
      </c>
      <c r="G160" s="5">
        <v>6400</v>
      </c>
      <c r="H160" s="5">
        <v>215</v>
      </c>
      <c r="I160" s="5">
        <v>4800</v>
      </c>
      <c r="J160" s="6">
        <f t="shared" si="10"/>
        <v>0.05670103092783505</v>
      </c>
      <c r="K160" s="10">
        <f t="shared" si="11"/>
        <v>17.636363636363637</v>
      </c>
      <c r="L160" s="17">
        <v>7.8</v>
      </c>
      <c r="M160" s="14">
        <v>16</v>
      </c>
      <c r="N160" s="14">
        <v>88.6</v>
      </c>
    </row>
    <row r="161" spans="1:14" ht="11.25">
      <c r="A161" s="12" t="s">
        <v>144</v>
      </c>
      <c r="B161" s="1" t="s">
        <v>154</v>
      </c>
      <c r="C161" s="1" t="s">
        <v>155</v>
      </c>
      <c r="D161" s="5">
        <v>3015</v>
      </c>
      <c r="E161" s="5">
        <f t="shared" si="9"/>
        <v>3215</v>
      </c>
      <c r="F161" s="5">
        <v>160</v>
      </c>
      <c r="G161" s="5">
        <v>5100</v>
      </c>
      <c r="H161" s="5">
        <v>177</v>
      </c>
      <c r="I161" s="5">
        <v>1800</v>
      </c>
      <c r="J161" s="6">
        <f t="shared" si="10"/>
        <v>0.049766718506998445</v>
      </c>
      <c r="K161" s="10">
        <f t="shared" si="11"/>
        <v>20.09375</v>
      </c>
      <c r="L161" s="17">
        <v>7.9</v>
      </c>
      <c r="M161" s="14">
        <v>16.1</v>
      </c>
      <c r="N161" s="14">
        <v>86.5</v>
      </c>
    </row>
    <row r="162" spans="1:14" ht="11.25">
      <c r="A162" s="12" t="s">
        <v>144</v>
      </c>
      <c r="B162" s="1" t="s">
        <v>148</v>
      </c>
      <c r="C162" s="1" t="s">
        <v>149</v>
      </c>
      <c r="D162" s="5">
        <v>3235</v>
      </c>
      <c r="E162" s="5">
        <f t="shared" si="9"/>
        <v>3435</v>
      </c>
      <c r="F162" s="5">
        <v>182</v>
      </c>
      <c r="G162" s="5">
        <v>5600</v>
      </c>
      <c r="H162" s="5">
        <v>190</v>
      </c>
      <c r="I162" s="5">
        <v>3600</v>
      </c>
      <c r="J162" s="6">
        <f t="shared" si="10"/>
        <v>0.05298398835516739</v>
      </c>
      <c r="K162" s="10">
        <f t="shared" si="11"/>
        <v>18.873626373626372</v>
      </c>
      <c r="L162" s="17">
        <v>8</v>
      </c>
      <c r="M162" s="14">
        <v>16.1</v>
      </c>
      <c r="N162" s="14">
        <v>86.6</v>
      </c>
    </row>
    <row r="163" spans="1:14" ht="11.25">
      <c r="A163" s="12" t="s">
        <v>40</v>
      </c>
      <c r="B163" s="12" t="s">
        <v>95</v>
      </c>
      <c r="C163" s="12" t="s">
        <v>96</v>
      </c>
      <c r="D163" s="5">
        <v>2480</v>
      </c>
      <c r="E163" s="5">
        <f t="shared" si="9"/>
        <v>2680</v>
      </c>
      <c r="F163" s="5">
        <v>155</v>
      </c>
      <c r="G163" s="5">
        <v>7000</v>
      </c>
      <c r="H163" s="5">
        <v>125</v>
      </c>
      <c r="I163" s="5">
        <v>5500</v>
      </c>
      <c r="J163" s="6">
        <f t="shared" si="10"/>
        <v>0.05783582089552239</v>
      </c>
      <c r="K163" s="10">
        <f t="shared" si="11"/>
        <v>17.29032258064516</v>
      </c>
      <c r="L163" s="17">
        <v>8</v>
      </c>
      <c r="M163" s="14">
        <v>16.2</v>
      </c>
      <c r="N163" s="14">
        <v>85.6</v>
      </c>
    </row>
    <row r="164" spans="1:14" ht="11.25">
      <c r="A164" s="12" t="s">
        <v>169</v>
      </c>
      <c r="B164" s="1" t="s">
        <v>170</v>
      </c>
      <c r="C164" s="1" t="s">
        <v>171</v>
      </c>
      <c r="D164" s="5">
        <v>2315</v>
      </c>
      <c r="E164" s="5">
        <f t="shared" si="9"/>
        <v>2515</v>
      </c>
      <c r="F164" s="5">
        <v>115</v>
      </c>
      <c r="G164" s="5">
        <v>6000</v>
      </c>
      <c r="H164" s="5">
        <v>110</v>
      </c>
      <c r="I164" s="5">
        <v>4500</v>
      </c>
      <c r="J164" s="6">
        <f t="shared" si="10"/>
        <v>0.04572564612326044</v>
      </c>
      <c r="K164" s="10">
        <f t="shared" si="11"/>
        <v>21.869565217391305</v>
      </c>
      <c r="L164" s="17">
        <v>8.5</v>
      </c>
      <c r="M164" s="14">
        <v>16.6</v>
      </c>
      <c r="N164" s="14">
        <v>83.5</v>
      </c>
    </row>
    <row r="165" spans="1:14" ht="11.25">
      <c r="A165" s="12" t="s">
        <v>144</v>
      </c>
      <c r="B165" s="1" t="s">
        <v>152</v>
      </c>
      <c r="C165" s="1" t="s">
        <v>153</v>
      </c>
      <c r="D165" s="5">
        <v>3265</v>
      </c>
      <c r="E165" s="5">
        <f t="shared" si="9"/>
        <v>3465</v>
      </c>
      <c r="F165" s="5">
        <v>174</v>
      </c>
      <c r="G165" s="5">
        <v>5800</v>
      </c>
      <c r="H165" s="5">
        <v>181</v>
      </c>
      <c r="I165" s="5">
        <v>3200</v>
      </c>
      <c r="J165" s="6">
        <f t="shared" si="10"/>
        <v>0.050216450216450215</v>
      </c>
      <c r="K165" s="10">
        <f t="shared" si="11"/>
        <v>19.913793103448278</v>
      </c>
      <c r="L165" s="17">
        <v>8.6</v>
      </c>
      <c r="M165" s="14">
        <v>16.5</v>
      </c>
      <c r="N165" s="14">
        <v>85.2</v>
      </c>
    </row>
    <row r="166" spans="1:14" ht="11.25">
      <c r="A166" s="12" t="s">
        <v>6</v>
      </c>
      <c r="B166" s="12" t="s">
        <v>21</v>
      </c>
      <c r="C166" s="12" t="s">
        <v>22</v>
      </c>
      <c r="D166" s="5">
        <v>2293</v>
      </c>
      <c r="E166" s="5">
        <f t="shared" si="9"/>
        <v>2493</v>
      </c>
      <c r="F166" s="5">
        <v>133</v>
      </c>
      <c r="G166" s="5">
        <v>6500</v>
      </c>
      <c r="H166" s="5">
        <v>114</v>
      </c>
      <c r="I166" s="5">
        <v>5500</v>
      </c>
      <c r="J166" s="6">
        <f t="shared" si="10"/>
        <v>0.05334937825912555</v>
      </c>
      <c r="K166" s="10">
        <f t="shared" si="11"/>
        <v>18.74436090225564</v>
      </c>
      <c r="L166" s="17">
        <v>8.8</v>
      </c>
      <c r="M166" s="11">
        <v>16.6</v>
      </c>
      <c r="N166" s="11">
        <v>83</v>
      </c>
    </row>
    <row r="167" spans="1:14" ht="11.25">
      <c r="A167" s="12" t="s">
        <v>6</v>
      </c>
      <c r="B167" s="12" t="s">
        <v>28</v>
      </c>
      <c r="C167" s="12" t="s">
        <v>29</v>
      </c>
      <c r="D167" s="5">
        <v>2862</v>
      </c>
      <c r="E167" s="5">
        <f t="shared" si="9"/>
        <v>3062</v>
      </c>
      <c r="F167" s="5">
        <v>155</v>
      </c>
      <c r="G167" s="5">
        <v>560</v>
      </c>
      <c r="H167" s="5">
        <v>160</v>
      </c>
      <c r="I167" s="5">
        <v>4400</v>
      </c>
      <c r="J167" s="6">
        <f t="shared" si="10"/>
        <v>0.05062050947093403</v>
      </c>
      <c r="K167" s="10">
        <f t="shared" si="11"/>
        <v>19.75483870967742</v>
      </c>
      <c r="L167" s="17">
        <v>9.1</v>
      </c>
      <c r="M167" s="11">
        <v>16.5</v>
      </c>
      <c r="N167" s="11">
        <v>84.6</v>
      </c>
    </row>
    <row r="168" spans="1:14" ht="11.25">
      <c r="A168" s="12" t="s">
        <v>44</v>
      </c>
      <c r="B168" s="12" t="s">
        <v>63</v>
      </c>
      <c r="C168" s="12" t="s">
        <v>62</v>
      </c>
      <c r="D168" s="5">
        <v>2862</v>
      </c>
      <c r="E168" s="5">
        <f t="shared" si="9"/>
        <v>3062</v>
      </c>
      <c r="F168" s="5">
        <v>155</v>
      </c>
      <c r="G168" s="5">
        <v>5600</v>
      </c>
      <c r="H168" s="5">
        <v>160</v>
      </c>
      <c r="I168" s="5">
        <v>4400</v>
      </c>
      <c r="J168" s="6">
        <f t="shared" si="10"/>
        <v>0.05062050947093403</v>
      </c>
      <c r="K168" s="10">
        <f t="shared" si="11"/>
        <v>19.75483870967742</v>
      </c>
      <c r="L168" s="17">
        <v>9.1</v>
      </c>
      <c r="M168" s="11">
        <v>16.5</v>
      </c>
      <c r="N168" s="11">
        <v>84.6</v>
      </c>
    </row>
    <row r="169" spans="1:14" ht="11.25">
      <c r="A169" s="12"/>
      <c r="D169" s="5"/>
      <c r="E169" s="5"/>
      <c r="F169" s="5"/>
      <c r="G169" s="5"/>
      <c r="H169" s="5"/>
      <c r="I169" s="5"/>
      <c r="K169" s="10"/>
      <c r="L169" s="13"/>
      <c r="M169" s="14"/>
      <c r="N169" s="14"/>
    </row>
    <row r="170" spans="1:14" ht="11.25">
      <c r="A170" s="12"/>
      <c r="D170" s="5"/>
      <c r="E170" s="5"/>
      <c r="F170" s="5"/>
      <c r="G170" s="5"/>
      <c r="H170" s="5"/>
      <c r="I170" s="5"/>
      <c r="K170" s="10"/>
      <c r="L170" s="13"/>
      <c r="M170" s="14"/>
      <c r="N170" s="14"/>
    </row>
    <row r="171" spans="1:14" ht="11.25">
      <c r="A171" s="12" t="s">
        <v>208</v>
      </c>
      <c r="D171" s="5"/>
      <c r="E171" s="5"/>
      <c r="F171" s="5"/>
      <c r="G171" s="5"/>
      <c r="H171" s="5"/>
      <c r="I171" s="5"/>
      <c r="K171" s="10"/>
      <c r="L171" s="13"/>
      <c r="M171" s="14"/>
      <c r="N171" s="14"/>
    </row>
    <row r="172" spans="1:14" ht="11.25">
      <c r="A172" s="5" t="s">
        <v>204</v>
      </c>
      <c r="B172" s="5" t="s">
        <v>206</v>
      </c>
      <c r="C172" s="5" t="s">
        <v>207</v>
      </c>
      <c r="D172" s="5" t="s">
        <v>205</v>
      </c>
      <c r="E172" s="5"/>
      <c r="F172" s="5"/>
      <c r="G172" s="5"/>
      <c r="H172" s="5"/>
      <c r="I172" s="5"/>
      <c r="K172" s="10"/>
      <c r="L172" s="13"/>
      <c r="M172" s="14"/>
      <c r="N172" s="14"/>
    </row>
    <row r="173" spans="1:14" ht="11.25">
      <c r="A173" s="5">
        <v>3</v>
      </c>
      <c r="B173" s="1">
        <f>POWER(A173,0.33333333)*5.825</f>
        <v>8.401103716275468</v>
      </c>
      <c r="C173" s="1">
        <f>POWER(1/A173,0.33333333333)*234</f>
        <v>162.24653819864267</v>
      </c>
      <c r="D173" s="5">
        <f>1/A173</f>
        <v>0.3333333333333333</v>
      </c>
      <c r="E173" s="5"/>
      <c r="F173" s="5"/>
      <c r="G173" s="5"/>
      <c r="H173" s="5"/>
      <c r="I173" s="5"/>
      <c r="K173" s="10"/>
      <c r="L173" s="13"/>
      <c r="M173" s="13"/>
      <c r="N173" s="13"/>
    </row>
    <row r="174" spans="1:14" ht="11.25">
      <c r="A174" s="5">
        <v>3.2</v>
      </c>
      <c r="B174" s="1">
        <f aca="true" t="shared" si="12" ref="B174:B237">POWER(A174,0.33333333)*5.825</f>
        <v>8.58379335855128</v>
      </c>
      <c r="C174" s="1">
        <f aca="true" t="shared" si="13" ref="C174:C237">POWER(1/A174,0.33333333333)*234</f>
        <v>158.7934305714177</v>
      </c>
      <c r="D174" s="5">
        <f aca="true" t="shared" si="14" ref="D174:D237">1/A174</f>
        <v>0.3125</v>
      </c>
      <c r="E174" s="5"/>
      <c r="F174" s="5"/>
      <c r="G174" s="5"/>
      <c r="H174" s="5"/>
      <c r="I174" s="5"/>
      <c r="K174" s="10"/>
      <c r="L174" s="13"/>
      <c r="M174" s="14"/>
      <c r="N174" s="14"/>
    </row>
    <row r="175" spans="1:14" ht="11.25">
      <c r="A175" s="5">
        <v>3.4</v>
      </c>
      <c r="B175" s="1">
        <f t="shared" si="12"/>
        <v>8.759020987163728</v>
      </c>
      <c r="C175" s="1">
        <f t="shared" si="13"/>
        <v>155.61670607284478</v>
      </c>
      <c r="D175" s="5">
        <f t="shared" si="14"/>
        <v>0.29411764705882354</v>
      </c>
      <c r="E175" s="5"/>
      <c r="F175" s="5"/>
      <c r="G175" s="5"/>
      <c r="H175" s="5"/>
      <c r="I175" s="5"/>
      <c r="K175" s="10"/>
      <c r="L175" s="13"/>
      <c r="M175" s="13"/>
      <c r="N175" s="13"/>
    </row>
    <row r="176" spans="1:14" ht="11.25">
      <c r="A176" s="5">
        <v>3.6</v>
      </c>
      <c r="B176" s="1">
        <f t="shared" si="12"/>
        <v>8.927504849266416</v>
      </c>
      <c r="C176" s="1">
        <f t="shared" si="13"/>
        <v>152.6798380062376</v>
      </c>
      <c r="D176" s="5">
        <f t="shared" si="14"/>
        <v>0.2777777777777778</v>
      </c>
      <c r="E176" s="5"/>
      <c r="F176" s="5"/>
      <c r="G176" s="5"/>
      <c r="H176" s="5"/>
      <c r="I176" s="5"/>
      <c r="K176" s="10"/>
      <c r="L176" s="13"/>
      <c r="M176" s="13"/>
      <c r="N176" s="13"/>
    </row>
    <row r="177" spans="1:14" ht="11.25">
      <c r="A177" s="5">
        <v>3.8</v>
      </c>
      <c r="B177" s="1">
        <f t="shared" si="12"/>
        <v>9.089858582423526</v>
      </c>
      <c r="C177" s="1">
        <f t="shared" si="13"/>
        <v>149.95282727237696</v>
      </c>
      <c r="D177" s="5">
        <f t="shared" si="14"/>
        <v>0.2631578947368421</v>
      </c>
      <c r="E177" s="5"/>
      <c r="F177" s="5"/>
      <c r="G177" s="5"/>
      <c r="H177" s="5"/>
      <c r="I177" s="5"/>
      <c r="K177" s="10"/>
      <c r="L177" s="13"/>
      <c r="M177" s="13"/>
      <c r="N177" s="13"/>
    </row>
    <row r="178" spans="1:4" ht="11.25">
      <c r="A178" s="5">
        <v>4</v>
      </c>
      <c r="B178" s="1">
        <f t="shared" si="12"/>
        <v>9.246611084986347</v>
      </c>
      <c r="C178" s="1">
        <f t="shared" si="13"/>
        <v>147.41076283838134</v>
      </c>
      <c r="D178" s="5">
        <f t="shared" si="14"/>
        <v>0.25</v>
      </c>
    </row>
    <row r="179" spans="1:4" ht="11.25">
      <c r="A179" s="5">
        <v>4.2</v>
      </c>
      <c r="B179" s="1">
        <f t="shared" si="12"/>
        <v>9.398221818135491</v>
      </c>
      <c r="C179" s="1">
        <f t="shared" si="13"/>
        <v>145.03275405310964</v>
      </c>
      <c r="D179" s="5">
        <f t="shared" si="14"/>
        <v>0.23809523809523808</v>
      </c>
    </row>
    <row r="180" spans="1:4" ht="11.25">
      <c r="A180" s="5">
        <v>4.4</v>
      </c>
      <c r="B180" s="1">
        <f t="shared" si="12"/>
        <v>9.545092755357349</v>
      </c>
      <c r="C180" s="1">
        <f t="shared" si="13"/>
        <v>142.8011260037286</v>
      </c>
      <c r="D180" s="5">
        <f t="shared" si="14"/>
        <v>0.22727272727272727</v>
      </c>
    </row>
    <row r="181" spans="1:4" ht="11.25">
      <c r="A181" s="5">
        <v>4.6</v>
      </c>
      <c r="B181" s="1">
        <f t="shared" si="12"/>
        <v>9.687577831468163</v>
      </c>
      <c r="C181" s="1">
        <f t="shared" si="13"/>
        <v>140.70080434819332</v>
      </c>
      <c r="D181" s="5">
        <f t="shared" si="14"/>
        <v>0.2173913043478261</v>
      </c>
    </row>
    <row r="182" spans="1:4" ht="11.25">
      <c r="A182" s="5">
        <v>4.8</v>
      </c>
      <c r="B182" s="1">
        <f t="shared" si="12"/>
        <v>9.825990499388029</v>
      </c>
      <c r="C182" s="1">
        <f t="shared" si="13"/>
        <v>138.71883887583778</v>
      </c>
      <c r="D182" s="5">
        <f t="shared" si="14"/>
        <v>0.20833333333333334</v>
      </c>
    </row>
    <row r="183" spans="1:4" ht="11.25">
      <c r="A183" s="5">
        <v>5</v>
      </c>
      <c r="B183" s="1">
        <f t="shared" si="12"/>
        <v>9.96060983595515</v>
      </c>
      <c r="C183" s="1">
        <f t="shared" si="13"/>
        <v>136.84403014909626</v>
      </c>
      <c r="D183" s="5">
        <f t="shared" si="14"/>
        <v>0.2</v>
      </c>
    </row>
    <row r="184" spans="1:4" ht="11.25">
      <c r="A184" s="5">
        <v>5.2</v>
      </c>
      <c r="B184" s="1">
        <f t="shared" si="12"/>
        <v>10.091685521762368</v>
      </c>
      <c r="C184" s="1">
        <f t="shared" si="13"/>
        <v>135.06663377266764</v>
      </c>
      <c r="D184" s="5">
        <f t="shared" si="14"/>
        <v>0.1923076923076923</v>
      </c>
    </row>
    <row r="185" spans="1:4" ht="11.25">
      <c r="A185" s="5">
        <v>5.4</v>
      </c>
      <c r="B185" s="1">
        <f t="shared" si="12"/>
        <v>10.219441937607112</v>
      </c>
      <c r="C185" s="1">
        <f t="shared" si="13"/>
        <v>133.37812384153213</v>
      </c>
      <c r="D185" s="5">
        <f t="shared" si="14"/>
        <v>0.18518518518518517</v>
      </c>
    </row>
    <row r="186" spans="1:4" ht="11.25">
      <c r="A186" s="5">
        <v>5.6</v>
      </c>
      <c r="B186" s="1">
        <f t="shared" si="12"/>
        <v>10.344081560899838</v>
      </c>
      <c r="C186" s="1">
        <f t="shared" si="13"/>
        <v>131.7710020126586</v>
      </c>
      <c r="D186" s="5">
        <f t="shared" si="14"/>
        <v>0.17857142857142858</v>
      </c>
    </row>
    <row r="187" spans="1:4" ht="11.25">
      <c r="A187" s="5">
        <v>5.8</v>
      </c>
      <c r="B187" s="1">
        <f t="shared" si="12"/>
        <v>10.465787802183721</v>
      </c>
      <c r="C187" s="1">
        <f t="shared" si="13"/>
        <v>130.23864211509758</v>
      </c>
      <c r="D187" s="5">
        <f t="shared" si="14"/>
        <v>0.1724137931034483</v>
      </c>
    </row>
    <row r="188" spans="1:4" ht="11.25">
      <c r="A188" s="5">
        <v>6</v>
      </c>
      <c r="B188" s="1">
        <f t="shared" si="12"/>
        <v>10.584727390029595</v>
      </c>
      <c r="C188" s="1">
        <f t="shared" si="13"/>
        <v>128.77516270765955</v>
      </c>
      <c r="D188" s="5">
        <f t="shared" si="14"/>
        <v>0.16666666666666666</v>
      </c>
    </row>
    <row r="189" spans="1:4" ht="11.25">
      <c r="A189" s="5">
        <v>6.2</v>
      </c>
      <c r="B189" s="1">
        <f t="shared" si="12"/>
        <v>10.701052388750885</v>
      </c>
      <c r="C189" s="1">
        <f t="shared" si="13"/>
        <v>127.37532180959228</v>
      </c>
      <c r="D189" s="5">
        <f t="shared" si="14"/>
        <v>0.16129032258064516</v>
      </c>
    </row>
    <row r="190" spans="1:4" ht="11.25">
      <c r="A190" s="5">
        <v>6.4</v>
      </c>
      <c r="B190" s="1">
        <f t="shared" si="12"/>
        <v>10.814901915398838</v>
      </c>
      <c r="C190" s="1">
        <f t="shared" si="13"/>
        <v>126.03442936764505</v>
      </c>
      <c r="D190" s="5">
        <f t="shared" si="14"/>
        <v>0.15625</v>
      </c>
    </row>
    <row r="191" spans="1:4" ht="11.25">
      <c r="A191" s="5">
        <v>6.6</v>
      </c>
      <c r="B191" s="1">
        <f t="shared" si="12"/>
        <v>10.926403608782596</v>
      </c>
      <c r="C191" s="1">
        <f t="shared" si="13"/>
        <v>124.74827401937259</v>
      </c>
      <c r="D191" s="5">
        <f t="shared" si="14"/>
        <v>0.15151515151515152</v>
      </c>
    </row>
    <row r="192" spans="1:4" ht="11.25">
      <c r="A192" s="5">
        <v>6.8</v>
      </c>
      <c r="B192" s="1">
        <f t="shared" si="12"/>
        <v>11.035674892700731</v>
      </c>
      <c r="C192" s="1">
        <f t="shared" si="13"/>
        <v>123.5130614622153</v>
      </c>
      <c r="D192" s="5">
        <f t="shared" si="14"/>
        <v>0.14705882352941177</v>
      </c>
    </row>
    <row r="193" spans="1:4" ht="11.25">
      <c r="A193" s="5">
        <v>7</v>
      </c>
      <c r="B193" s="1">
        <f t="shared" si="12"/>
        <v>11.142824067372718</v>
      </c>
      <c r="C193" s="1">
        <f t="shared" si="13"/>
        <v>122.32536230727564</v>
      </c>
      <c r="D193" s="5">
        <f t="shared" si="14"/>
        <v>0.14285714285714285</v>
      </c>
    </row>
    <row r="194" spans="1:4" ht="11.25">
      <c r="A194" s="5">
        <v>7.2</v>
      </c>
      <c r="B194" s="1">
        <f t="shared" si="12"/>
        <v>11.247951256641029</v>
      </c>
      <c r="C194" s="1">
        <f t="shared" si="13"/>
        <v>121.1820677329979</v>
      </c>
      <c r="D194" s="5">
        <f t="shared" si="14"/>
        <v>0.1388888888888889</v>
      </c>
    </row>
    <row r="195" spans="1:4" ht="11.25">
      <c r="A195" s="5">
        <v>7.4</v>
      </c>
      <c r="B195" s="1">
        <f t="shared" si="12"/>
        <v>11.351149233452054</v>
      </c>
      <c r="C195" s="1">
        <f t="shared" si="13"/>
        <v>120.08035159104726</v>
      </c>
      <c r="D195" s="5">
        <f t="shared" si="14"/>
        <v>0.13513513513513511</v>
      </c>
    </row>
    <row r="196" spans="1:4" ht="11.25">
      <c r="A196" s="5">
        <v>7.6</v>
      </c>
      <c r="B196" s="1">
        <f t="shared" si="12"/>
        <v>11.452504142102068</v>
      </c>
      <c r="C196" s="1">
        <f t="shared" si="13"/>
        <v>119.01763787916344</v>
      </c>
      <c r="D196" s="5">
        <f t="shared" si="14"/>
        <v>0.13157894736842105</v>
      </c>
    </row>
    <row r="197" spans="1:4" ht="11.25">
      <c r="A197" s="5">
        <v>7.8</v>
      </c>
      <c r="B197" s="1">
        <f t="shared" si="12"/>
        <v>11.552096132517397</v>
      </c>
      <c r="C197" s="1">
        <f t="shared" si="13"/>
        <v>117.99157270165395</v>
      </c>
      <c r="D197" s="5">
        <f t="shared" si="14"/>
        <v>0.12820512820512822</v>
      </c>
    </row>
    <row r="198" spans="1:4" ht="11.25">
      <c r="A198" s="5">
        <v>8</v>
      </c>
      <c r="B198" s="1">
        <f t="shared" si="12"/>
        <v>11.649999919248353</v>
      </c>
      <c r="C198" s="1">
        <f t="shared" si="13"/>
        <v>117.000000000811</v>
      </c>
      <c r="D198" s="5">
        <f t="shared" si="14"/>
        <v>0.125</v>
      </c>
    </row>
    <row r="199" spans="1:4" ht="11.25">
      <c r="A199" s="5">
        <v>8.2</v>
      </c>
      <c r="B199" s="1">
        <f t="shared" si="12"/>
        <v>11.74628527575959</v>
      </c>
      <c r="C199" s="1">
        <f t="shared" si="13"/>
        <v>116.04094047181934</v>
      </c>
      <c r="D199" s="5">
        <f t="shared" si="14"/>
        <v>0.12195121951219513</v>
      </c>
    </row>
    <row r="200" spans="1:4" ht="11.25">
      <c r="A200" s="5">
        <v>8.4</v>
      </c>
      <c r="B200" s="1">
        <f t="shared" si="12"/>
        <v>11.841017472891615</v>
      </c>
      <c r="C200" s="1">
        <f t="shared" si="13"/>
        <v>115.11257317714167</v>
      </c>
      <c r="D200" s="5">
        <f t="shared" si="14"/>
        <v>0.11904761904761904</v>
      </c>
    </row>
    <row r="201" spans="1:4" ht="11.25">
      <c r="A201" s="5">
        <v>8.6</v>
      </c>
      <c r="B201" s="1">
        <f t="shared" si="12"/>
        <v>11.93425766896995</v>
      </c>
      <c r="C201" s="1">
        <f t="shared" si="13"/>
        <v>114.21321945958037</v>
      </c>
      <c r="D201" s="5">
        <f t="shared" si="14"/>
        <v>0.11627906976744186</v>
      </c>
    </row>
    <row r="202" spans="1:4" ht="11.25">
      <c r="A202" s="5">
        <v>8.8</v>
      </c>
      <c r="B202" s="1">
        <f t="shared" si="12"/>
        <v>12.026063257887673</v>
      </c>
      <c r="C202" s="1">
        <f t="shared" si="13"/>
        <v>113.34132882054294</v>
      </c>
      <c r="D202" s="5">
        <f t="shared" si="14"/>
        <v>0.11363636363636363</v>
      </c>
    </row>
    <row r="203" spans="1:4" ht="11.25">
      <c r="A203" s="5">
        <v>9</v>
      </c>
      <c r="B203" s="1">
        <f t="shared" si="12"/>
        <v>12.11648818053519</v>
      </c>
      <c r="C203" s="1">
        <f t="shared" si="13"/>
        <v>112.49546648480177</v>
      </c>
      <c r="D203" s="5">
        <f t="shared" si="14"/>
        <v>0.1111111111111111</v>
      </c>
    </row>
    <row r="204" spans="1:4" ht="11.25">
      <c r="A204" s="5">
        <v>9.2</v>
      </c>
      <c r="B204" s="1">
        <f t="shared" si="12"/>
        <v>12.205583204160781</v>
      </c>
      <c r="C204" s="1">
        <f t="shared" si="13"/>
        <v>111.67430241780497</v>
      </c>
      <c r="D204" s="5">
        <f t="shared" si="14"/>
        <v>0.10869565217391305</v>
      </c>
    </row>
    <row r="205" spans="1:4" ht="11.25">
      <c r="A205" s="5">
        <v>9.4</v>
      </c>
      <c r="B205" s="1">
        <f t="shared" si="12"/>
        <v>12.29339617358535</v>
      </c>
      <c r="C205" s="1">
        <f t="shared" si="13"/>
        <v>110.87660159836733</v>
      </c>
      <c r="D205" s="5">
        <f t="shared" si="14"/>
        <v>0.10638297872340426</v>
      </c>
    </row>
    <row r="206" spans="1:4" ht="11.25">
      <c r="A206" s="5">
        <v>9.6</v>
      </c>
      <c r="B206" s="1">
        <f t="shared" si="12"/>
        <v>12.379972237642205</v>
      </c>
      <c r="C206" s="1">
        <f t="shared" si="13"/>
        <v>110.10121537991041</v>
      </c>
      <c r="D206" s="5">
        <f t="shared" si="14"/>
        <v>0.10416666666666667</v>
      </c>
    </row>
    <row r="207" spans="1:4" ht="11.25">
      <c r="A207" s="5">
        <v>9.8</v>
      </c>
      <c r="B207" s="1">
        <f t="shared" si="12"/>
        <v>12.465354053747495</v>
      </c>
      <c r="C207" s="1">
        <f t="shared" si="13"/>
        <v>109.34707379856476</v>
      </c>
      <c r="D207" s="5">
        <f t="shared" si="14"/>
        <v>0.1020408163265306</v>
      </c>
    </row>
    <row r="208" spans="1:4" ht="11.25">
      <c r="A208" s="5">
        <v>10</v>
      </c>
      <c r="B208" s="1">
        <f t="shared" si="12"/>
        <v>12.549581973114122</v>
      </c>
      <c r="C208" s="1">
        <f t="shared" si="13"/>
        <v>108.61317870737268</v>
      </c>
      <c r="D208" s="5">
        <f t="shared" si="14"/>
        <v>0.1</v>
      </c>
    </row>
    <row r="209" spans="1:4" ht="11.25">
      <c r="A209" s="5">
        <v>10.2</v>
      </c>
      <c r="B209" s="1">
        <f t="shared" si="12"/>
        <v>12.632694208789015</v>
      </c>
      <c r="C209" s="1">
        <f t="shared" si="13"/>
        <v>107.89859763331093</v>
      </c>
      <c r="D209" s="5">
        <f t="shared" si="14"/>
        <v>0.09803921568627452</v>
      </c>
    </row>
    <row r="210" spans="1:4" ht="11.25">
      <c r="A210" s="5">
        <v>10.4</v>
      </c>
      <c r="B210" s="1">
        <f t="shared" si="12"/>
        <v>12.714726988410478</v>
      </c>
      <c r="C210" s="1">
        <f t="shared" si="13"/>
        <v>107.20245826851577</v>
      </c>
      <c r="D210" s="5">
        <f t="shared" si="14"/>
        <v>0.09615384615384615</v>
      </c>
    </row>
    <row r="211" spans="1:4" ht="11.25">
      <c r="A211" s="5">
        <v>10.6</v>
      </c>
      <c r="B211" s="1">
        <f t="shared" si="12"/>
        <v>12.795714693340546</v>
      </c>
      <c r="C211" s="1">
        <f t="shared" si="13"/>
        <v>106.52394351943292</v>
      </c>
      <c r="D211" s="5">
        <f t="shared" si="14"/>
        <v>0.09433962264150944</v>
      </c>
    </row>
    <row r="212" spans="1:4" ht="11.25">
      <c r="A212" s="5">
        <v>10.8</v>
      </c>
      <c r="B212" s="1">
        <f t="shared" si="12"/>
        <v>12.87568998562049</v>
      </c>
      <c r="C212" s="1">
        <f t="shared" si="13"/>
        <v>105.86228704804104</v>
      </c>
      <c r="D212" s="5">
        <f t="shared" si="14"/>
        <v>0.09259259259259259</v>
      </c>
    </row>
    <row r="213" spans="1:4" ht="11.25">
      <c r="A213" s="5">
        <v>11</v>
      </c>
      <c r="B213" s="1">
        <f t="shared" si="12"/>
        <v>12.95468392401968</v>
      </c>
      <c r="C213" s="1">
        <f t="shared" si="13"/>
        <v>105.21676924813154</v>
      </c>
      <c r="D213" s="5">
        <f t="shared" si="14"/>
        <v>0.09090909090909091</v>
      </c>
    </row>
    <row r="214" spans="1:4" ht="11.25">
      <c r="A214" s="5">
        <v>11.2</v>
      </c>
      <c r="B214" s="1">
        <f t="shared" si="12"/>
        <v>13.03272607029513</v>
      </c>
      <c r="C214" s="1">
        <f t="shared" si="13"/>
        <v>104.58671360714067</v>
      </c>
      <c r="D214" s="5">
        <f t="shared" si="14"/>
        <v>0.08928571428571429</v>
      </c>
    </row>
    <row r="215" spans="1:4" ht="11.25">
      <c r="A215" s="5">
        <v>11.4</v>
      </c>
      <c r="B215" s="1">
        <f t="shared" si="12"/>
        <v>13.10984458664665</v>
      </c>
      <c r="C215" s="1">
        <f t="shared" si="13"/>
        <v>103.97148341043665</v>
      </c>
      <c r="D215" s="5">
        <f t="shared" si="14"/>
        <v>0.08771929824561403</v>
      </c>
    </row>
    <row r="216" spans="1:4" ht="11.25">
      <c r="A216" s="5">
        <v>11.6</v>
      </c>
      <c r="B216" s="1">
        <f t="shared" si="12"/>
        <v>13.18606632523799</v>
      </c>
      <c r="C216" s="1">
        <f t="shared" si="13"/>
        <v>103.37047875044672</v>
      </c>
      <c r="D216" s="5">
        <f t="shared" si="14"/>
        <v>0.08620689655172414</v>
      </c>
    </row>
    <row r="217" spans="1:4" ht="11.25">
      <c r="A217" s="5">
        <v>11.8</v>
      </c>
      <c r="B217" s="1">
        <f t="shared" si="12"/>
        <v>13.261416910554935</v>
      </c>
      <c r="C217" s="1">
        <f t="shared" si="13"/>
        <v>102.78313380771057</v>
      </c>
      <c r="D217" s="5">
        <f t="shared" si="14"/>
        <v>0.0847457627118644</v>
      </c>
    </row>
    <row r="218" spans="1:4" ht="11.25">
      <c r="A218" s="5">
        <v>12</v>
      </c>
      <c r="B218" s="1">
        <f t="shared" si="12"/>
        <v>13.335920815284588</v>
      </c>
      <c r="C218" s="1">
        <f t="shared" si="13"/>
        <v>102.20891437499357</v>
      </c>
      <c r="D218" s="5">
        <f t="shared" si="14"/>
        <v>0.08333333333333333</v>
      </c>
    </row>
    <row r="219" spans="1:4" ht="11.25">
      <c r="A219" s="5">
        <v>12.2</v>
      </c>
      <c r="B219" s="1">
        <f t="shared" si="12"/>
        <v>13.409601430324466</v>
      </c>
      <c r="C219" s="1">
        <f t="shared" si="13"/>
        <v>101.6473155990819</v>
      </c>
      <c r="D219" s="5">
        <f t="shared" si="14"/>
        <v>0.0819672131147541</v>
      </c>
    </row>
    <row r="220" spans="1:4" ht="11.25">
      <c r="A220" s="5">
        <v>12.4</v>
      </c>
      <c r="B220" s="1">
        <f t="shared" si="12"/>
        <v>13.482481129463908</v>
      </c>
      <c r="C220" s="1">
        <f t="shared" si="13"/>
        <v>101.09785991790096</v>
      </c>
      <c r="D220" s="5">
        <f t="shared" si="14"/>
        <v>0.08064516129032258</v>
      </c>
    </row>
    <row r="221" spans="1:4" ht="11.25">
      <c r="A221" s="5">
        <v>12.6</v>
      </c>
      <c r="B221" s="1">
        <f t="shared" si="12"/>
        <v>13.554581329222188</v>
      </c>
      <c r="C221" s="1">
        <f t="shared" si="13"/>
        <v>100.56009517321453</v>
      </c>
      <c r="D221" s="5">
        <f t="shared" si="14"/>
        <v>0.07936507936507936</v>
      </c>
    </row>
    <row r="222" spans="1:4" ht="11.25">
      <c r="A222" s="5">
        <v>12.8</v>
      </c>
      <c r="B222" s="1">
        <f t="shared" si="12"/>
        <v>13.625922544276811</v>
      </c>
      <c r="C222" s="1">
        <f t="shared" si="13"/>
        <v>100.03359288143689</v>
      </c>
      <c r="D222" s="5">
        <f t="shared" si="14"/>
        <v>0.078125</v>
      </c>
    </row>
    <row r="223" spans="1:4" ht="11.25">
      <c r="A223" s="5">
        <v>13</v>
      </c>
      <c r="B223" s="1">
        <f t="shared" si="12"/>
        <v>13.69652443887044</v>
      </c>
      <c r="C223" s="1">
        <f t="shared" si="13"/>
        <v>99.51794664707057</v>
      </c>
      <c r="D223" s="5">
        <f t="shared" si="14"/>
        <v>0.07692307692307693</v>
      </c>
    </row>
    <row r="224" spans="1:4" ht="11.25">
      <c r="A224" s="5">
        <v>13.2</v>
      </c>
      <c r="B224" s="1">
        <f t="shared" si="12"/>
        <v>13.766405874545349</v>
      </c>
      <c r="C224" s="1">
        <f t="shared" si="13"/>
        <v>99.01277070501341</v>
      </c>
      <c r="D224" s="5">
        <f t="shared" si="14"/>
        <v>0.07575757575757576</v>
      </c>
    </row>
    <row r="225" spans="1:4" ht="11.25">
      <c r="A225" s="5">
        <v>13.4</v>
      </c>
      <c r="B225" s="1">
        <f t="shared" si="12"/>
        <v>13.835584954519192</v>
      </c>
      <c r="C225" s="1">
        <f t="shared" si="13"/>
        <v>98.51769857949024</v>
      </c>
      <c r="D225" s="5">
        <f t="shared" si="14"/>
        <v>0.07462686567164178</v>
      </c>
    </row>
    <row r="226" spans="1:4" ht="11.25">
      <c r="A226" s="5">
        <v>13.6</v>
      </c>
      <c r="B226" s="1">
        <f t="shared" si="12"/>
        <v>13.904079064984753</v>
      </c>
      <c r="C226" s="1">
        <f t="shared" si="13"/>
        <v>98.03238184869323</v>
      </c>
      <c r="D226" s="5">
        <f t="shared" si="14"/>
        <v>0.07352941176470588</v>
      </c>
    </row>
    <row r="227" spans="1:4" ht="11.25">
      <c r="A227" s="5">
        <v>13.8</v>
      </c>
      <c r="B227" s="1">
        <f t="shared" si="12"/>
        <v>13.971904913588846</v>
      </c>
      <c r="C227" s="1">
        <f t="shared" si="13"/>
        <v>97.55648900537989</v>
      </c>
      <c r="D227" s="5">
        <f t="shared" si="14"/>
        <v>0.07246376811594203</v>
      </c>
    </row>
    <row r="228" spans="1:4" ht="11.25">
      <c r="A228" s="5">
        <v>14</v>
      </c>
      <c r="B228" s="1">
        <f t="shared" si="12"/>
        <v>14.039078565320935</v>
      </c>
      <c r="C228" s="1">
        <f t="shared" si="13"/>
        <v>97.08970440470456</v>
      </c>
      <c r="D228" s="5">
        <f t="shared" si="14"/>
        <v>0.07142857142857142</v>
      </c>
    </row>
    <row r="229" spans="1:4" ht="11.25">
      <c r="A229" s="5">
        <v>14.2</v>
      </c>
      <c r="B229" s="1">
        <f t="shared" si="12"/>
        <v>14.105615476020215</v>
      </c>
      <c r="C229" s="1">
        <f t="shared" si="13"/>
        <v>96.63172729146476</v>
      </c>
      <c r="D229" s="5">
        <f t="shared" si="14"/>
        <v>0.07042253521126761</v>
      </c>
    </row>
    <row r="230" spans="1:4" ht="11.25">
      <c r="A230" s="5">
        <v>14.4</v>
      </c>
      <c r="B230" s="1">
        <f t="shared" si="12"/>
        <v>14.171530523690334</v>
      </c>
      <c r="C230" s="1">
        <f t="shared" si="13"/>
        <v>96.18227089974347</v>
      </c>
      <c r="D230" s="5">
        <f t="shared" si="14"/>
        <v>0.06944444444444445</v>
      </c>
    </row>
    <row r="231" spans="1:4" ht="11.25">
      <c r="A231" s="5">
        <v>14.6</v>
      </c>
      <c r="B231" s="1">
        <f t="shared" si="12"/>
        <v>14.236838037793587</v>
      </c>
      <c r="C231" s="1">
        <f t="shared" si="13"/>
        <v>95.74106161863763</v>
      </c>
      <c r="D231" s="5">
        <f t="shared" si="14"/>
        <v>0.0684931506849315</v>
      </c>
    </row>
    <row r="232" spans="1:4" ht="11.25">
      <c r="A232" s="5">
        <v>14.8</v>
      </c>
      <c r="B232" s="1">
        <f t="shared" si="12"/>
        <v>14.301551826680695</v>
      </c>
      <c r="C232" s="1">
        <f t="shared" si="13"/>
        <v>95.30783821839005</v>
      </c>
      <c r="D232" s="5">
        <f t="shared" si="14"/>
        <v>0.06756756756756756</v>
      </c>
    </row>
    <row r="233" spans="1:4" ht="11.25">
      <c r="A233" s="5">
        <v>15</v>
      </c>
      <c r="B233" s="1">
        <f t="shared" si="12"/>
        <v>14.365685203298332</v>
      </c>
      <c r="C233" s="1">
        <f t="shared" si="13"/>
        <v>94.88235113180154</v>
      </c>
      <c r="D233" s="5">
        <f t="shared" si="14"/>
        <v>0.06666666666666667</v>
      </c>
    </row>
    <row r="234" spans="1:4" ht="11.25">
      <c r="A234" s="5">
        <v>15.2</v>
      </c>
      <c r="B234" s="1">
        <f t="shared" si="12"/>
        <v>14.429251009303973</v>
      </c>
      <c r="C234" s="1">
        <f t="shared" si="13"/>
        <v>94.46436178629541</v>
      </c>
      <c r="D234" s="5">
        <f t="shared" si="14"/>
        <v>0.06578947368421052</v>
      </c>
    </row>
    <row r="235" spans="1:4" ht="11.25">
      <c r="A235" s="5">
        <v>15.4</v>
      </c>
      <c r="B235" s="1">
        <f t="shared" si="12"/>
        <v>14.492261637706306</v>
      </c>
      <c r="C235" s="1">
        <f t="shared" si="13"/>
        <v>94.0536419824501</v>
      </c>
      <c r="D235" s="5">
        <f t="shared" si="14"/>
        <v>0.06493506493506493</v>
      </c>
    </row>
    <row r="236" spans="1:4" ht="11.25">
      <c r="A236" s="5">
        <v>15.6</v>
      </c>
      <c r="B236" s="1">
        <f t="shared" si="12"/>
        <v>14.554729054139257</v>
      </c>
      <c r="C236" s="1">
        <f t="shared" si="13"/>
        <v>93.64997331521027</v>
      </c>
      <c r="D236" s="5">
        <f t="shared" si="14"/>
        <v>0.06410256410256411</v>
      </c>
    </row>
    <row r="237" spans="1:4" ht="11.25">
      <c r="A237" s="5">
        <v>15.8</v>
      </c>
      <c r="B237" s="1">
        <f t="shared" si="12"/>
        <v>14.616664816868504</v>
      </c>
      <c r="C237" s="1">
        <f t="shared" si="13"/>
        <v>93.25314663433986</v>
      </c>
      <c r="D237" s="5">
        <f t="shared" si="14"/>
        <v>0.06329113924050632</v>
      </c>
    </row>
    <row r="238" spans="1:4" ht="11.25">
      <c r="A238" s="5">
        <v>16</v>
      </c>
      <c r="B238" s="1">
        <f aca="true" t="shared" si="15" ref="B238:B258">POWER(A238,0.33333333)*5.825</f>
        <v>14.678080095621008</v>
      </c>
      <c r="C238" s="1">
        <f aca="true" t="shared" si="16" ref="C238:C258">POWER(1/A238,0.33333333333)*234</f>
        <v>92.86296154099792</v>
      </c>
      <c r="D238" s="5">
        <f aca="true" t="shared" si="17" ref="D238:D258">1/A238</f>
        <v>0.0625</v>
      </c>
    </row>
    <row r="239" spans="1:4" ht="11.25">
      <c r="A239" s="5">
        <v>16.2</v>
      </c>
      <c r="B239" s="1">
        <f t="shared" si="15"/>
        <v>14.738985689320597</v>
      </c>
      <c r="C239" s="1">
        <f t="shared" si="16"/>
        <v>92.47922591760016</v>
      </c>
      <c r="D239" s="5">
        <f t="shared" si="17"/>
        <v>0.0617283950617284</v>
      </c>
    </row>
    <row r="240" spans="1:4" ht="11.25">
      <c r="A240" s="5">
        <v>16.4</v>
      </c>
      <c r="B240" s="1">
        <f t="shared" si="15"/>
        <v>14.799392042805858</v>
      </c>
      <c r="C240" s="1">
        <f t="shared" si="16"/>
        <v>92.10175548838541</v>
      </c>
      <c r="D240" s="5">
        <f t="shared" si="17"/>
        <v>0.06097560975609757</v>
      </c>
    </row>
    <row r="241" spans="1:4" ht="11.25">
      <c r="A241" s="5">
        <v>16.6</v>
      </c>
      <c r="B241" s="1">
        <f t="shared" si="15"/>
        <v>14.85930926260033</v>
      </c>
      <c r="C241" s="1">
        <f t="shared" si="16"/>
        <v>91.73037340833395</v>
      </c>
      <c r="D241" s="5">
        <f t="shared" si="17"/>
        <v>0.06024096385542168</v>
      </c>
    </row>
    <row r="242" spans="1:4" ht="11.25">
      <c r="A242" s="5">
        <v>16.8</v>
      </c>
      <c r="B242" s="1">
        <f t="shared" si="15"/>
        <v>14.918747131799513</v>
      </c>
      <c r="C242" s="1">
        <f t="shared" si="16"/>
        <v>91.36490987829163</v>
      </c>
      <c r="D242" s="5">
        <f t="shared" si="17"/>
        <v>0.05952380952380952</v>
      </c>
    </row>
    <row r="243" spans="1:4" ht="11.25">
      <c r="A243" s="5">
        <v>17</v>
      </c>
      <c r="B243" s="1">
        <f t="shared" si="15"/>
        <v>14.977715124134015</v>
      </c>
      <c r="C243" s="1">
        <f t="shared" si="16"/>
        <v>91.0052017843394</v>
      </c>
      <c r="D243" s="5">
        <f t="shared" si="17"/>
        <v>0.058823529411764705</v>
      </c>
    </row>
    <row r="244" spans="1:4" ht="11.25">
      <c r="A244" s="5">
        <v>17.2</v>
      </c>
      <c r="B244" s="1">
        <f t="shared" si="15"/>
        <v>15.036222417263511</v>
      </c>
      <c r="C244" s="1">
        <f t="shared" si="16"/>
        <v>90.6510923596158</v>
      </c>
      <c r="D244" s="5">
        <f t="shared" si="17"/>
        <v>0.05813953488372093</v>
      </c>
    </row>
    <row r="245" spans="1:4" ht="11.25">
      <c r="A245" s="5">
        <v>17.4</v>
      </c>
      <c r="B245" s="1">
        <f t="shared" si="15"/>
        <v>15.094277905352124</v>
      </c>
      <c r="C245" s="1">
        <f t="shared" si="16"/>
        <v>90.30243086695098</v>
      </c>
      <c r="D245" s="5">
        <f t="shared" si="17"/>
        <v>0.0574712643678161</v>
      </c>
    </row>
    <row r="246" spans="1:4" ht="11.25">
      <c r="A246" s="5">
        <v>17.6</v>
      </c>
      <c r="B246" s="1">
        <f t="shared" si="15"/>
        <v>15.151890210971695</v>
      </c>
      <c r="C246" s="1">
        <f t="shared" si="16"/>
        <v>89.95907230080961</v>
      </c>
      <c r="D246" s="5">
        <f t="shared" si="17"/>
        <v>0.056818181818181816</v>
      </c>
    </row>
    <row r="247" spans="1:4" ht="11.25">
      <c r="A247" s="5">
        <v>17.8</v>
      </c>
      <c r="B247" s="1">
        <f t="shared" si="15"/>
        <v>15.209067696376206</v>
      </c>
      <c r="C247" s="1">
        <f t="shared" si="16"/>
        <v>89.62087710716227</v>
      </c>
      <c r="D247" s="5">
        <f t="shared" si="17"/>
        <v>0.056179775280898875</v>
      </c>
    </row>
    <row r="248" spans="1:4" ht="11.25">
      <c r="A248" s="5">
        <v>18</v>
      </c>
      <c r="B248" s="1">
        <f t="shared" si="15"/>
        <v>15.265818474187185</v>
      </c>
      <c r="C248" s="1">
        <f t="shared" si="16"/>
        <v>89.28771092002013</v>
      </c>
      <c r="D248" s="5">
        <f t="shared" si="17"/>
        <v>0.05555555555555555</v>
      </c>
    </row>
    <row r="249" spans="1:4" ht="11.25">
      <c r="A249" s="5">
        <v>18.2</v>
      </c>
      <c r="B249" s="1">
        <f t="shared" si="15"/>
        <v>15.322150417527041</v>
      </c>
      <c r="C249" s="1">
        <f t="shared" si="16"/>
        <v>88.95944431346776</v>
      </c>
      <c r="D249" s="5">
        <f t="shared" si="17"/>
        <v>0.054945054945054944</v>
      </c>
    </row>
    <row r="250" spans="1:4" ht="11.25">
      <c r="A250" s="5">
        <v>18.4</v>
      </c>
      <c r="B250" s="1">
        <f t="shared" si="15"/>
        <v>15.378071169634593</v>
      </c>
      <c r="C250" s="1">
        <f t="shared" si="16"/>
        <v>88.63595256812401</v>
      </c>
      <c r="D250" s="5">
        <f t="shared" si="17"/>
        <v>0.05434782608695653</v>
      </c>
    </row>
    <row r="251" spans="1:4" ht="11.25">
      <c r="A251" s="5">
        <v>18.6</v>
      </c>
      <c r="B251" s="1">
        <f t="shared" si="15"/>
        <v>15.433588152994599</v>
      </c>
      <c r="C251" s="1">
        <f t="shared" si="16"/>
        <v>88.31711545104451</v>
      </c>
      <c r="D251" s="5">
        <f t="shared" si="17"/>
        <v>0.05376344086021505</v>
      </c>
    </row>
    <row r="252" spans="1:4" ht="11.25">
      <c r="A252" s="5">
        <v>18.8</v>
      </c>
      <c r="B252" s="1">
        <f t="shared" si="15"/>
        <v>15.488708578010757</v>
      </c>
      <c r="C252" s="1">
        <f t="shared" si="16"/>
        <v>88.00281700815697</v>
      </c>
      <c r="D252" s="5">
        <f t="shared" si="17"/>
        <v>0.05319148936170213</v>
      </c>
    </row>
    <row r="253" spans="1:4" ht="11.25">
      <c r="A253" s="5">
        <v>19</v>
      </c>
      <c r="B253" s="1">
        <f t="shared" si="15"/>
        <v>15.543439451249629</v>
      </c>
      <c r="C253" s="1">
        <f t="shared" si="16"/>
        <v>87.69294536839051</v>
      </c>
      <c r="D253" s="5">
        <f t="shared" si="17"/>
        <v>0.05263157894736842</v>
      </c>
    </row>
    <row r="254" spans="1:4" ht="11.25">
      <c r="A254" s="5">
        <v>19.2</v>
      </c>
      <c r="B254" s="1">
        <f t="shared" si="15"/>
        <v>15.597787583281006</v>
      </c>
      <c r="C254" s="1">
        <f t="shared" si="16"/>
        <v>87.38739255872545</v>
      </c>
      <c r="D254" s="5">
        <f t="shared" si="17"/>
        <v>0.052083333333333336</v>
      </c>
    </row>
    <row r="255" spans="1:4" ht="11.25">
      <c r="A255" s="5">
        <v>19.4</v>
      </c>
      <c r="B255" s="1">
        <f t="shared" si="15"/>
        <v>15.65175959613838</v>
      </c>
      <c r="C255" s="1">
        <f t="shared" si="16"/>
        <v>87.08605432944728</v>
      </c>
      <c r="D255" s="5">
        <f t="shared" si="17"/>
        <v>0.051546391752577324</v>
      </c>
    </row>
    <row r="256" spans="1:4" ht="11.25">
      <c r="A256" s="5">
        <v>19.6</v>
      </c>
      <c r="B256" s="1">
        <f t="shared" si="15"/>
        <v>15.705361930421764</v>
      </c>
      <c r="C256" s="1">
        <f t="shared" si="16"/>
        <v>86.78882998894355</v>
      </c>
      <c r="D256" s="5">
        <f t="shared" si="17"/>
        <v>0.0510204081632653</v>
      </c>
    </row>
    <row r="257" spans="1:4" ht="11.25">
      <c r="A257" s="5">
        <v>19.8</v>
      </c>
      <c r="B257" s="1">
        <f t="shared" si="15"/>
        <v>15.758600852063376</v>
      </c>
      <c r="C257" s="1">
        <f t="shared" si="16"/>
        <v>86.4956222474311</v>
      </c>
      <c r="D257" s="5">
        <f t="shared" si="17"/>
        <v>0.050505050505050504</v>
      </c>
    </row>
    <row r="258" spans="1:4" ht="11.25">
      <c r="A258" s="5">
        <v>20</v>
      </c>
      <c r="B258" s="1">
        <f t="shared" si="15"/>
        <v>15.811482458775435</v>
      </c>
      <c r="C258" s="1">
        <f t="shared" si="16"/>
        <v>86.20633706904589</v>
      </c>
      <c r="D258" s="5">
        <f t="shared" si="17"/>
        <v>0.05</v>
      </c>
    </row>
    <row r="260" spans="1:4" ht="11.25">
      <c r="A260" s="12" t="s">
        <v>209</v>
      </c>
      <c r="D260" s="5"/>
    </row>
    <row r="261" spans="1:4" ht="11.25">
      <c r="A261" s="5" t="s">
        <v>204</v>
      </c>
      <c r="B261" s="5" t="s">
        <v>206</v>
      </c>
      <c r="C261" s="5" t="s">
        <v>207</v>
      </c>
      <c r="D261" s="5" t="s">
        <v>205</v>
      </c>
    </row>
    <row r="262" spans="1:4" ht="11.25">
      <c r="A262" s="5">
        <v>3</v>
      </c>
      <c r="B262" s="1">
        <f>POWER(A262,0.33333333)*6.269</f>
        <v>9.041462523146937</v>
      </c>
      <c r="C262" s="1">
        <f>POWER(1/A262,0.33333333333)*230</f>
        <v>159.47309310122998</v>
      </c>
      <c r="D262" s="5">
        <f>1/A262</f>
        <v>0.3333333333333333</v>
      </c>
    </row>
    <row r="263" spans="1:4" ht="11.25">
      <c r="A263" s="5">
        <v>3.2</v>
      </c>
      <c r="B263" s="1">
        <f aca="true" t="shared" si="18" ref="B263:B326">POWER(A263,0.33333333)*6.269</f>
        <v>9.238077350173043</v>
      </c>
      <c r="C263" s="1">
        <f aca="true" t="shared" si="19" ref="C263:C326">POWER(1/A263,0.33333333333)*230</f>
        <v>156.07901295481227</v>
      </c>
      <c r="D263" s="5">
        <f aca="true" t="shared" si="20" ref="D263:D326">1/A263</f>
        <v>0.3125</v>
      </c>
    </row>
    <row r="264" spans="1:4" ht="11.25">
      <c r="A264" s="5">
        <v>3.4</v>
      </c>
      <c r="B264" s="1">
        <f t="shared" si="18"/>
        <v>9.426661385155265</v>
      </c>
      <c r="C264" s="1">
        <f t="shared" si="19"/>
        <v>152.95659143912093</v>
      </c>
      <c r="D264" s="5">
        <f t="shared" si="20"/>
        <v>0.29411764705882354</v>
      </c>
    </row>
    <row r="265" spans="1:4" ht="11.25">
      <c r="A265" s="5">
        <v>3.6</v>
      </c>
      <c r="B265" s="1">
        <f t="shared" si="18"/>
        <v>9.60798762232638</v>
      </c>
      <c r="C265" s="1">
        <f t="shared" si="19"/>
        <v>150.0699262454472</v>
      </c>
      <c r="D265" s="5">
        <f t="shared" si="20"/>
        <v>0.2777777777777778</v>
      </c>
    </row>
    <row r="266" spans="1:4" ht="11.25">
      <c r="A266" s="5">
        <v>3.8</v>
      </c>
      <c r="B266" s="1">
        <f t="shared" si="18"/>
        <v>9.782716472654606</v>
      </c>
      <c r="C266" s="1">
        <f t="shared" si="19"/>
        <v>147.38953107968675</v>
      </c>
      <c r="D266" s="5">
        <f t="shared" si="20"/>
        <v>0.2631578947368421</v>
      </c>
    </row>
    <row r="267" spans="1:4" ht="11.25">
      <c r="A267" s="5">
        <v>4</v>
      </c>
      <c r="B267" s="1">
        <f t="shared" si="18"/>
        <v>9.951417148803332</v>
      </c>
      <c r="C267" s="1">
        <f t="shared" si="19"/>
        <v>144.89092073857995</v>
      </c>
      <c r="D267" s="5">
        <f t="shared" si="20"/>
        <v>0.25</v>
      </c>
    </row>
    <row r="268" spans="1:4" ht="11.25">
      <c r="A268" s="5">
        <v>4.2</v>
      </c>
      <c r="B268" s="1">
        <f t="shared" si="18"/>
        <v>10.114584133543588</v>
      </c>
      <c r="C268" s="1">
        <f t="shared" si="19"/>
        <v>142.5535616761334</v>
      </c>
      <c r="D268" s="5">
        <f t="shared" si="20"/>
        <v>0.23809523809523808</v>
      </c>
    </row>
    <row r="269" spans="1:4" ht="11.25">
      <c r="A269" s="5">
        <v>4.4</v>
      </c>
      <c r="B269" s="1">
        <f t="shared" si="18"/>
        <v>10.272650040057549</v>
      </c>
      <c r="C269" s="1">
        <f t="shared" si="19"/>
        <v>140.36008111477597</v>
      </c>
      <c r="D269" s="5">
        <f t="shared" si="20"/>
        <v>0.22727272727272727</v>
      </c>
    </row>
    <row r="270" spans="1:4" ht="11.25">
      <c r="A270" s="5">
        <v>4.6</v>
      </c>
      <c r="B270" s="1">
        <f t="shared" si="18"/>
        <v>10.425995781197239</v>
      </c>
      <c r="C270" s="1">
        <f t="shared" si="19"/>
        <v>138.29566239352334</v>
      </c>
      <c r="D270" s="5">
        <f t="shared" si="20"/>
        <v>0.2173913043478261</v>
      </c>
    </row>
    <row r="271" spans="1:4" ht="11.25">
      <c r="A271" s="5">
        <v>4.8</v>
      </c>
      <c r="B271" s="1">
        <f t="shared" si="18"/>
        <v>10.574958702259837</v>
      </c>
      <c r="C271" s="1">
        <f t="shared" si="19"/>
        <v>136.347576672832</v>
      </c>
      <c r="D271" s="5">
        <f t="shared" si="20"/>
        <v>0.20833333333333334</v>
      </c>
    </row>
    <row r="272" spans="1:4" ht="11.25">
      <c r="A272" s="5">
        <v>5</v>
      </c>
      <c r="B272" s="1">
        <f t="shared" si="18"/>
        <v>10.719839152206495</v>
      </c>
      <c r="C272" s="1">
        <f t="shared" si="19"/>
        <v>134.50481595851343</v>
      </c>
      <c r="D272" s="5">
        <f t="shared" si="20"/>
        <v>0.2</v>
      </c>
    </row>
    <row r="273" spans="1:4" ht="11.25">
      <c r="A273" s="5">
        <v>5.2</v>
      </c>
      <c r="B273" s="1">
        <f t="shared" si="18"/>
        <v>10.860905843077818</v>
      </c>
      <c r="C273" s="1">
        <f t="shared" si="19"/>
        <v>132.75780242612632</v>
      </c>
      <c r="D273" s="5">
        <f t="shared" si="20"/>
        <v>0.1923076923076923</v>
      </c>
    </row>
    <row r="274" spans="1:4" ht="11.25">
      <c r="A274" s="5">
        <v>5.4</v>
      </c>
      <c r="B274" s="1">
        <f t="shared" si="18"/>
        <v>10.998400258688237</v>
      </c>
      <c r="C274" s="1">
        <f t="shared" si="19"/>
        <v>131.09815591261705</v>
      </c>
      <c r="D274" s="5">
        <f t="shared" si="20"/>
        <v>0.18518518518518517</v>
      </c>
    </row>
    <row r="275" spans="1:4" ht="11.25">
      <c r="A275" s="5">
        <v>5.6</v>
      </c>
      <c r="B275" s="1">
        <f t="shared" si="18"/>
        <v>11.132540309919499</v>
      </c>
      <c r="C275" s="1">
        <f t="shared" si="19"/>
        <v>129.51850625175848</v>
      </c>
      <c r="D275" s="5">
        <f t="shared" si="20"/>
        <v>0.17857142857142858</v>
      </c>
    </row>
    <row r="276" spans="1:4" ht="11.25">
      <c r="A276" s="5">
        <v>5.8</v>
      </c>
      <c r="B276" s="1">
        <f t="shared" si="18"/>
        <v>11.263523387448885</v>
      </c>
      <c r="C276" s="1">
        <f t="shared" si="19"/>
        <v>128.01234054048052</v>
      </c>
      <c r="D276" s="5">
        <f t="shared" si="20"/>
        <v>0.1724137931034483</v>
      </c>
    </row>
    <row r="277" spans="1:4" ht="11.25">
      <c r="A277" s="5">
        <v>6</v>
      </c>
      <c r="B277" s="1">
        <f t="shared" si="18"/>
        <v>11.391528928428416</v>
      </c>
      <c r="C277" s="1">
        <f t="shared" si="19"/>
        <v>126.57387787504999</v>
      </c>
      <c r="D277" s="5">
        <f t="shared" si="20"/>
        <v>0.16666666666666666</v>
      </c>
    </row>
    <row r="278" spans="1:4" ht="11.25">
      <c r="A278" s="5">
        <v>6.2</v>
      </c>
      <c r="B278" s="1">
        <f t="shared" si="18"/>
        <v>11.516720587996446</v>
      </c>
      <c r="C278" s="1">
        <f t="shared" si="19"/>
        <v>125.19796588122318</v>
      </c>
      <c r="D278" s="5">
        <f t="shared" si="20"/>
        <v>0.16129032258064516</v>
      </c>
    </row>
    <row r="279" spans="1:4" ht="11.25">
      <c r="A279" s="5">
        <v>6.4</v>
      </c>
      <c r="B279" s="1">
        <f t="shared" si="18"/>
        <v>11.639248087147696</v>
      </c>
      <c r="C279" s="1">
        <f t="shared" si="19"/>
        <v>123.87999467759984</v>
      </c>
      <c r="D279" s="5">
        <f t="shared" si="20"/>
        <v>0.15625</v>
      </c>
    </row>
    <row r="280" spans="1:4" ht="11.25">
      <c r="A280" s="5">
        <v>6.6</v>
      </c>
      <c r="B280" s="1">
        <f t="shared" si="18"/>
        <v>11.759248793726712</v>
      </c>
      <c r="C280" s="1">
        <f t="shared" si="19"/>
        <v>122.61582489083631</v>
      </c>
      <c r="D280" s="5">
        <f t="shared" si="20"/>
        <v>0.15151515151515152</v>
      </c>
    </row>
    <row r="281" spans="1:4" ht="11.25">
      <c r="A281" s="5">
        <v>6.8</v>
      </c>
      <c r="B281" s="1">
        <f t="shared" si="18"/>
        <v>11.876849081946933</v>
      </c>
      <c r="C281" s="1">
        <f t="shared" si="19"/>
        <v>121.40172707824581</v>
      </c>
      <c r="D281" s="5">
        <f t="shared" si="20"/>
        <v>0.14705882352941177</v>
      </c>
    </row>
    <row r="282" spans="1:4" ht="11.25">
      <c r="A282" s="5">
        <v>7</v>
      </c>
      <c r="B282" s="1">
        <f t="shared" si="18"/>
        <v>11.992165507014517</v>
      </c>
      <c r="C282" s="1">
        <f t="shared" si="19"/>
        <v>120.23433047296324</v>
      </c>
      <c r="D282" s="5">
        <f t="shared" si="20"/>
        <v>0.14285714285714285</v>
      </c>
    </row>
    <row r="283" spans="1:4" ht="11.25">
      <c r="A283" s="5">
        <v>7.2</v>
      </c>
      <c r="B283" s="1">
        <f t="shared" si="18"/>
        <v>12.105305824529204</v>
      </c>
      <c r="C283" s="1">
        <f t="shared" si="19"/>
        <v>119.1105793956817</v>
      </c>
      <c r="D283" s="5">
        <f t="shared" si="20"/>
        <v>0.1388888888888889</v>
      </c>
    </row>
    <row r="284" spans="1:4" ht="11.25">
      <c r="A284" s="5">
        <v>7.4</v>
      </c>
      <c r="B284" s="1">
        <f t="shared" si="18"/>
        <v>12.216369878885995</v>
      </c>
      <c r="C284" s="1">
        <f t="shared" si="19"/>
        <v>118.02769600829431</v>
      </c>
      <c r="D284" s="5">
        <f t="shared" si="20"/>
        <v>0.13513513513513511</v>
      </c>
    </row>
    <row r="285" spans="1:4" ht="11.25">
      <c r="A285" s="5">
        <v>7.6</v>
      </c>
      <c r="B285" s="1">
        <f t="shared" si="18"/>
        <v>12.325450380573024</v>
      </c>
      <c r="C285" s="1">
        <f t="shared" si="19"/>
        <v>116.98314834276749</v>
      </c>
      <c r="D285" s="5">
        <f t="shared" si="20"/>
        <v>0.13157894736842105</v>
      </c>
    </row>
    <row r="286" spans="1:4" ht="11.25">
      <c r="A286" s="5">
        <v>7.8</v>
      </c>
      <c r="B286" s="1">
        <f t="shared" si="18"/>
        <v>12.43263358879855</v>
      </c>
      <c r="C286" s="1">
        <f t="shared" si="19"/>
        <v>115.97462274094192</v>
      </c>
      <c r="D286" s="5">
        <f t="shared" si="20"/>
        <v>0.12820512820512822</v>
      </c>
    </row>
    <row r="287" spans="1:4" ht="11.25">
      <c r="A287" s="5">
        <v>8</v>
      </c>
      <c r="B287" s="1">
        <f t="shared" si="18"/>
        <v>12.537999913093206</v>
      </c>
      <c r="C287" s="1">
        <f t="shared" si="19"/>
        <v>115.00000000079713</v>
      </c>
      <c r="D287" s="5">
        <f t="shared" si="20"/>
        <v>0.125</v>
      </c>
    </row>
    <row r="288" spans="1:4" ht="11.25">
      <c r="A288" s="5">
        <v>8.2</v>
      </c>
      <c r="B288" s="1">
        <f t="shared" si="18"/>
        <v>12.641624445276717</v>
      </c>
      <c r="C288" s="1">
        <f t="shared" si="19"/>
        <v>114.05733465178824</v>
      </c>
      <c r="D288" s="5">
        <f t="shared" si="20"/>
        <v>0.12195121951219513</v>
      </c>
    </row>
    <row r="289" spans="1:4" ht="11.25">
      <c r="A289" s="5">
        <v>8.4</v>
      </c>
      <c r="B289" s="1">
        <f t="shared" si="18"/>
        <v>12.743577431340348</v>
      </c>
      <c r="C289" s="1">
        <f t="shared" si="19"/>
        <v>113.14483688351532</v>
      </c>
      <c r="D289" s="5">
        <f t="shared" si="20"/>
        <v>0.11904761904761904</v>
      </c>
    </row>
    <row r="290" spans="1:4" ht="11.25">
      <c r="A290" s="5">
        <v>8.6</v>
      </c>
      <c r="B290" s="1">
        <f t="shared" si="18"/>
        <v>12.843924691291436</v>
      </c>
      <c r="C290" s="1">
        <f t="shared" si="19"/>
        <v>112.26085673377558</v>
      </c>
      <c r="D290" s="5">
        <f t="shared" si="20"/>
        <v>0.11627906976744186</v>
      </c>
    </row>
    <row r="291" spans="1:4" ht="11.25">
      <c r="A291" s="5">
        <v>8.8</v>
      </c>
      <c r="B291" s="1">
        <f t="shared" si="18"/>
        <v>12.942727993767866</v>
      </c>
      <c r="C291" s="1">
        <f t="shared" si="19"/>
        <v>111.40387020822598</v>
      </c>
      <c r="D291" s="5">
        <f t="shared" si="20"/>
        <v>0.11363636363636363</v>
      </c>
    </row>
    <row r="292" spans="1:4" ht="11.25">
      <c r="A292" s="5">
        <v>9</v>
      </c>
      <c r="B292" s="1">
        <f t="shared" si="18"/>
        <v>13.040045391206027</v>
      </c>
      <c r="C292" s="1">
        <f t="shared" si="19"/>
        <v>110.57246705771114</v>
      </c>
      <c r="D292" s="5">
        <f t="shared" si="20"/>
        <v>0.1111111111111111</v>
      </c>
    </row>
    <row r="293" spans="1:4" ht="11.25">
      <c r="A293" s="5">
        <v>9.2</v>
      </c>
      <c r="B293" s="1">
        <f t="shared" si="18"/>
        <v>13.135931520495097</v>
      </c>
      <c r="C293" s="1">
        <f t="shared" si="19"/>
        <v>109.76533998331257</v>
      </c>
      <c r="D293" s="5">
        <f t="shared" si="20"/>
        <v>0.10869565217391305</v>
      </c>
    </row>
    <row r="294" spans="1:4" ht="11.25">
      <c r="A294" s="5">
        <v>9.4</v>
      </c>
      <c r="B294" s="1">
        <f t="shared" si="18"/>
        <v>13.23043787334018</v>
      </c>
      <c r="C294" s="1">
        <f t="shared" si="19"/>
        <v>108.98127507531831</v>
      </c>
      <c r="D294" s="5">
        <f t="shared" si="20"/>
        <v>0.10638297872340426</v>
      </c>
    </row>
    <row r="295" spans="1:4" ht="11.25">
      <c r="A295" s="5">
        <v>9.6</v>
      </c>
      <c r="B295" s="1">
        <f t="shared" si="18"/>
        <v>13.323613039962057</v>
      </c>
      <c r="C295" s="1">
        <f t="shared" si="19"/>
        <v>108.21914332213417</v>
      </c>
      <c r="D295" s="5">
        <f t="shared" si="20"/>
        <v>0.10416666666666667</v>
      </c>
    </row>
    <row r="296" spans="1:4" ht="11.25">
      <c r="A296" s="5">
        <v>9.8</v>
      </c>
      <c r="B296" s="1">
        <f t="shared" si="18"/>
        <v>13.415502929260608</v>
      </c>
      <c r="C296" s="1">
        <f t="shared" si="19"/>
        <v>107.47789304987134</v>
      </c>
      <c r="D296" s="5">
        <f t="shared" si="20"/>
        <v>0.1020408163265306</v>
      </c>
    </row>
    <row r="297" spans="1:4" ht="11.25">
      <c r="A297" s="5">
        <v>10</v>
      </c>
      <c r="B297" s="1">
        <f t="shared" si="18"/>
        <v>13.506150968146342</v>
      </c>
      <c r="C297" s="1">
        <f t="shared" si="19"/>
        <v>106.75654317391331</v>
      </c>
      <c r="D297" s="5">
        <f t="shared" si="20"/>
        <v>0.1</v>
      </c>
    </row>
    <row r="298" spans="1:4" ht="11.25">
      <c r="A298" s="5">
        <v>10.2</v>
      </c>
      <c r="B298" s="1">
        <f t="shared" si="18"/>
        <v>13.59559828238598</v>
      </c>
      <c r="C298" s="1">
        <f t="shared" si="19"/>
        <v>106.05417716094664</v>
      </c>
      <c r="D298" s="5">
        <f t="shared" si="20"/>
        <v>0.09803921568627452</v>
      </c>
    </row>
    <row r="299" spans="1:4" ht="11.25">
      <c r="A299" s="5">
        <v>10.4</v>
      </c>
      <c r="B299" s="1">
        <f t="shared" si="18"/>
        <v>13.683883861003482</v>
      </c>
      <c r="C299" s="1">
        <f t="shared" si="19"/>
        <v>105.3699376143531</v>
      </c>
      <c r="D299" s="5">
        <f t="shared" si="20"/>
        <v>0.09615384615384615</v>
      </c>
    </row>
    <row r="300" spans="1:4" ht="11.25">
      <c r="A300" s="5">
        <v>10.6</v>
      </c>
      <c r="B300" s="1">
        <f t="shared" si="18"/>
        <v>13.771044706017491</v>
      </c>
      <c r="C300" s="1">
        <f t="shared" si="19"/>
        <v>104.70302140798962</v>
      </c>
      <c r="D300" s="5">
        <f t="shared" si="20"/>
        <v>0.09433962264150944</v>
      </c>
    </row>
    <row r="301" spans="1:4" ht="11.25">
      <c r="A301" s="5">
        <v>10.8</v>
      </c>
      <c r="B301" s="1">
        <f t="shared" si="18"/>
        <v>13.857115969073794</v>
      </c>
      <c r="C301" s="1">
        <f t="shared" si="19"/>
        <v>104.05267530363008</v>
      </c>
      <c r="D301" s="5">
        <f t="shared" si="20"/>
        <v>0.09259259259259259</v>
      </c>
    </row>
    <row r="302" spans="1:4" ht="11.25">
      <c r="A302" s="5">
        <v>11</v>
      </c>
      <c r="B302" s="1">
        <f t="shared" si="18"/>
        <v>13.942131076339805</v>
      </c>
      <c r="C302" s="1">
        <f t="shared" si="19"/>
        <v>103.41819199602674</v>
      </c>
      <c r="D302" s="5">
        <f t="shared" si="20"/>
        <v>0.09090909090909091</v>
      </c>
    </row>
    <row r="303" spans="1:4" ht="11.25">
      <c r="A303" s="5">
        <v>11.2</v>
      </c>
      <c r="B303" s="1">
        <f t="shared" si="18"/>
        <v>14.02612184286355</v>
      </c>
      <c r="C303" s="1">
        <f t="shared" si="19"/>
        <v>102.79890653693313</v>
      </c>
      <c r="D303" s="5">
        <f t="shared" si="20"/>
        <v>0.08928571428571429</v>
      </c>
    </row>
    <row r="304" spans="1:4" ht="11.25">
      <c r="A304" s="5">
        <v>11.4</v>
      </c>
      <c r="B304" s="1">
        <f t="shared" si="18"/>
        <v>14.109118577457142</v>
      </c>
      <c r="C304" s="1">
        <f t="shared" si="19"/>
        <v>102.19419309572832</v>
      </c>
      <c r="D304" s="5">
        <f t="shared" si="20"/>
        <v>0.08771929824561403</v>
      </c>
    </row>
    <row r="305" spans="1:4" ht="11.25">
      <c r="A305" s="5">
        <v>11.6</v>
      </c>
      <c r="B305" s="1">
        <f t="shared" si="18"/>
        <v>14.191150179041538</v>
      </c>
      <c r="C305" s="1">
        <f t="shared" si="19"/>
        <v>101.60346201966985</v>
      </c>
      <c r="D305" s="5">
        <f t="shared" si="20"/>
        <v>0.08620689655172414</v>
      </c>
    </row>
    <row r="306" spans="1:4" ht="11.25">
      <c r="A306" s="5">
        <v>11.8</v>
      </c>
      <c r="B306" s="1">
        <f t="shared" si="18"/>
        <v>14.272244225282213</v>
      </c>
      <c r="C306" s="1">
        <f t="shared" si="19"/>
        <v>101.02615716142492</v>
      </c>
      <c r="D306" s="5">
        <f t="shared" si="20"/>
        <v>0.0847457627118644</v>
      </c>
    </row>
    <row r="307" spans="1:4" ht="11.25">
      <c r="A307" s="5">
        <v>12</v>
      </c>
      <c r="B307" s="1">
        <f t="shared" si="18"/>
        <v>14.352427054252203</v>
      </c>
      <c r="C307" s="1">
        <f t="shared" si="19"/>
        <v>100.4617534455065</v>
      </c>
      <c r="D307" s="5">
        <f t="shared" si="20"/>
        <v>0.08333333333333333</v>
      </c>
    </row>
    <row r="308" spans="1:4" ht="11.25">
      <c r="A308" s="5">
        <v>12.2</v>
      </c>
      <c r="B308" s="1">
        <f t="shared" si="18"/>
        <v>14.431723839777524</v>
      </c>
      <c r="C308" s="1">
        <f t="shared" si="19"/>
        <v>99.90975464867024</v>
      </c>
      <c r="D308" s="5">
        <f t="shared" si="20"/>
        <v>0.0819672131147541</v>
      </c>
    </row>
    <row r="309" spans="1:4" ht="11.25">
      <c r="A309" s="5">
        <v>12.4</v>
      </c>
      <c r="B309" s="1">
        <f t="shared" si="18"/>
        <v>14.510158661048797</v>
      </c>
      <c r="C309" s="1">
        <f t="shared" si="19"/>
        <v>99.3696913722958</v>
      </c>
      <c r="D309" s="5">
        <f t="shared" si="20"/>
        <v>0.08064516129032258</v>
      </c>
    </row>
    <row r="310" spans="1:4" ht="11.25">
      <c r="A310" s="5">
        <v>12.6</v>
      </c>
      <c r="B310" s="1">
        <f t="shared" si="18"/>
        <v>14.587754567020411</v>
      </c>
      <c r="C310" s="1">
        <f t="shared" si="19"/>
        <v>98.84111918734762</v>
      </c>
      <c r="D310" s="5">
        <f t="shared" si="20"/>
        <v>0.07936507936507936</v>
      </c>
    </row>
    <row r="311" spans="1:4" ht="11.25">
      <c r="A311" s="5">
        <v>12.8</v>
      </c>
      <c r="B311" s="1">
        <f t="shared" si="18"/>
        <v>14.664533636063748</v>
      </c>
      <c r="C311" s="1">
        <f t="shared" si="19"/>
        <v>98.32361693474566</v>
      </c>
      <c r="D311" s="5">
        <f t="shared" si="20"/>
        <v>0.078125</v>
      </c>
    </row>
    <row r="312" spans="1:4" ht="11.25">
      <c r="A312" s="5">
        <v>13</v>
      </c>
      <c r="B312" s="1">
        <f t="shared" si="18"/>
        <v>14.740517031292496</v>
      </c>
      <c r="C312" s="1">
        <f t="shared" si="19"/>
        <v>97.81678516592406</v>
      </c>
      <c r="D312" s="5">
        <f t="shared" si="20"/>
        <v>0.07692307692307693</v>
      </c>
    </row>
    <row r="313" spans="1:4" ht="11.25">
      <c r="A313" s="5">
        <v>13.2</v>
      </c>
      <c r="B313" s="1">
        <f t="shared" si="18"/>
        <v>14.815725051935587</v>
      </c>
      <c r="C313" s="1">
        <f t="shared" si="19"/>
        <v>97.32024471005592</v>
      </c>
      <c r="D313" s="5">
        <f t="shared" si="20"/>
        <v>0.07575757575757576</v>
      </c>
    </row>
    <row r="314" spans="1:4" ht="11.25">
      <c r="A314" s="5">
        <v>13.4</v>
      </c>
      <c r="B314" s="1">
        <f t="shared" si="18"/>
        <v>14.890177181095419</v>
      </c>
      <c r="C314" s="1">
        <f t="shared" si="19"/>
        <v>96.83363535590921</v>
      </c>
      <c r="D314" s="5">
        <f t="shared" si="20"/>
        <v>0.07462686567164178</v>
      </c>
    </row>
    <row r="315" spans="1:4" ht="11.25">
      <c r="A315" s="5">
        <v>13.6</v>
      </c>
      <c r="B315" s="1">
        <f t="shared" si="18"/>
        <v>14.963892130195608</v>
      </c>
      <c r="C315" s="1">
        <f t="shared" si="19"/>
        <v>96.35661463760445</v>
      </c>
      <c r="D315" s="5">
        <f t="shared" si="20"/>
        <v>0.07352941176470588</v>
      </c>
    </row>
    <row r="316" spans="1:4" ht="11.25">
      <c r="A316" s="5">
        <v>13.8</v>
      </c>
      <c r="B316" s="1">
        <f t="shared" si="18"/>
        <v>15.036887880392872</v>
      </c>
      <c r="C316" s="1">
        <f t="shared" si="19"/>
        <v>95.88885671468964</v>
      </c>
      <c r="D316" s="5">
        <f t="shared" si="20"/>
        <v>0.07246376811594203</v>
      </c>
    </row>
    <row r="317" spans="1:4" ht="11.25">
      <c r="A317" s="5">
        <v>14</v>
      </c>
      <c r="B317" s="1">
        <f t="shared" si="18"/>
        <v>15.109181721201193</v>
      </c>
      <c r="C317" s="1">
        <f t="shared" si="19"/>
        <v>95.43005133795748</v>
      </c>
      <c r="D317" s="5">
        <f t="shared" si="20"/>
        <v>0.07142857142857142</v>
      </c>
    </row>
    <row r="318" spans="1:4" ht="11.25">
      <c r="A318" s="5">
        <v>14.2</v>
      </c>
      <c r="B318" s="1">
        <f t="shared" si="18"/>
        <v>15.180790286552915</v>
      </c>
      <c r="C318" s="1">
        <f t="shared" si="19"/>
        <v>94.97990289332006</v>
      </c>
      <c r="D318" s="5">
        <f t="shared" si="20"/>
        <v>0.07042253521126761</v>
      </c>
    </row>
    <row r="319" spans="1:4" ht="11.25">
      <c r="A319" s="5">
        <v>14.4</v>
      </c>
      <c r="B319" s="1">
        <f t="shared" si="18"/>
        <v>15.25172958850038</v>
      </c>
      <c r="C319" s="1">
        <f t="shared" si="19"/>
        <v>94.53812951684188</v>
      </c>
      <c r="D319" s="5">
        <f t="shared" si="20"/>
        <v>0.06944444444444445</v>
      </c>
    </row>
    <row r="320" spans="1:4" ht="11.25">
      <c r="A320" s="5">
        <v>14.6</v>
      </c>
      <c r="B320" s="1">
        <f t="shared" si="18"/>
        <v>15.322015048743005</v>
      </c>
      <c r="C320" s="1">
        <f t="shared" si="19"/>
        <v>94.10446227472929</v>
      </c>
      <c r="D320" s="5">
        <f t="shared" si="20"/>
        <v>0.0684931506849315</v>
      </c>
    </row>
    <row r="321" spans="1:4" ht="11.25">
      <c r="A321" s="5">
        <v>14.8</v>
      </c>
      <c r="B321" s="1">
        <f t="shared" si="18"/>
        <v>15.391661528147859</v>
      </c>
      <c r="C321" s="1">
        <f t="shared" si="19"/>
        <v>93.67864440269108</v>
      </c>
      <c r="D321" s="5">
        <f t="shared" si="20"/>
        <v>0.06756756756756756</v>
      </c>
    </row>
    <row r="322" spans="1:4" ht="11.25">
      <c r="A322" s="5">
        <v>15</v>
      </c>
      <c r="B322" s="1">
        <f t="shared" si="18"/>
        <v>15.460683354416693</v>
      </c>
      <c r="C322" s="1">
        <f t="shared" si="19"/>
        <v>93.26043059963399</v>
      </c>
      <c r="D322" s="5">
        <f t="shared" si="20"/>
        <v>0.06666666666666667</v>
      </c>
    </row>
    <row r="323" spans="1:4" ht="11.25">
      <c r="A323" s="5">
        <v>15.2</v>
      </c>
      <c r="B323" s="1">
        <f t="shared" si="18"/>
        <v>15.529094348038903</v>
      </c>
      <c r="C323" s="1">
        <f t="shared" si="19"/>
        <v>92.84958637114505</v>
      </c>
      <c r="D323" s="5">
        <f t="shared" si="20"/>
        <v>0.06578947368421052</v>
      </c>
    </row>
    <row r="324" spans="1:4" ht="11.25">
      <c r="A324" s="5">
        <v>15.4</v>
      </c>
      <c r="B324" s="1">
        <f t="shared" si="18"/>
        <v>15.596907846657654</v>
      </c>
      <c r="C324" s="1">
        <f t="shared" si="19"/>
        <v>92.44588741864754</v>
      </c>
      <c r="D324" s="5">
        <f t="shared" si="20"/>
        <v>0.06493506493506493</v>
      </c>
    </row>
    <row r="325" spans="1:4" ht="11.25">
      <c r="A325" s="5">
        <v>15.6</v>
      </c>
      <c r="B325" s="1">
        <f t="shared" si="18"/>
        <v>15.664136727965493</v>
      </c>
      <c r="C325" s="1">
        <f t="shared" si="19"/>
        <v>92.04911907050582</v>
      </c>
      <c r="D325" s="5">
        <f t="shared" si="20"/>
        <v>0.06410256410256411</v>
      </c>
    </row>
    <row r="326" spans="1:4" ht="11.25">
      <c r="A326" s="5">
        <v>15.8</v>
      </c>
      <c r="B326" s="1">
        <f t="shared" si="18"/>
        <v>15.73079343123582</v>
      </c>
      <c r="C326" s="1">
        <f t="shared" si="19"/>
        <v>91.65907575170156</v>
      </c>
      <c r="D326" s="5">
        <f t="shared" si="20"/>
        <v>0.06329113924050632</v>
      </c>
    </row>
    <row r="327" spans="1:4" ht="11.25">
      <c r="A327" s="5">
        <v>16</v>
      </c>
      <c r="B327" s="1">
        <f aca="true" t="shared" si="21" ref="B327:B347">POWER(A327,0.33333333)*6.269</f>
        <v>15.796889977587655</v>
      </c>
      <c r="C327" s="1">
        <f aca="true" t="shared" si="22" ref="C327:C347">POWER(1/A327,0.33333333333)*230</f>
        <v>91.27556048901504</v>
      </c>
      <c r="D327" s="5">
        <f aca="true" t="shared" si="23" ref="D327:D347">1/A327</f>
        <v>0.0625</v>
      </c>
    </row>
    <row r="328" spans="1:4" ht="11.25">
      <c r="A328" s="5">
        <v>16.2</v>
      </c>
      <c r="B328" s="1">
        <f t="shared" si="21"/>
        <v>15.862437989073102</v>
      </c>
      <c r="C328" s="1">
        <f t="shared" si="22"/>
        <v>90.89838444892324</v>
      </c>
      <c r="D328" s="5">
        <f t="shared" si="23"/>
        <v>0.0617283950617284</v>
      </c>
    </row>
    <row r="329" spans="1:4" ht="11.25">
      <c r="A329" s="5">
        <v>16.4</v>
      </c>
      <c r="B329" s="1">
        <f t="shared" si="21"/>
        <v>15.927448706669514</v>
      </c>
      <c r="C329" s="1">
        <f t="shared" si="22"/>
        <v>90.52736650567796</v>
      </c>
      <c r="D329" s="5">
        <f t="shared" si="23"/>
        <v>0.06097560975609757</v>
      </c>
    </row>
    <row r="330" spans="1:4" ht="11.25">
      <c r="A330" s="5">
        <v>16.6</v>
      </c>
      <c r="B330" s="1">
        <f t="shared" si="21"/>
        <v>15.991933007251754</v>
      </c>
      <c r="C330" s="1">
        <f t="shared" si="22"/>
        <v>90.16233283725131</v>
      </c>
      <c r="D330" s="5">
        <f t="shared" si="23"/>
        <v>0.06024096385542168</v>
      </c>
    </row>
    <row r="331" spans="1:4" ht="11.25">
      <c r="A331" s="5">
        <v>16.8</v>
      </c>
      <c r="B331" s="1">
        <f t="shared" si="21"/>
        <v>16.05590141961393</v>
      </c>
      <c r="C331" s="1">
        <f t="shared" si="22"/>
        <v>89.80311654703877</v>
      </c>
      <c r="D331" s="5">
        <f t="shared" si="23"/>
        <v>0.05952380952380952</v>
      </c>
    </row>
    <row r="332" spans="1:4" ht="11.25">
      <c r="A332" s="5">
        <v>17</v>
      </c>
      <c r="B332" s="1">
        <f t="shared" si="21"/>
        <v>16.119364139604485</v>
      </c>
      <c r="C332" s="1">
        <f t="shared" si="22"/>
        <v>89.44955730939344</v>
      </c>
      <c r="D332" s="5">
        <f t="shared" si="23"/>
        <v>0.058823529411764705</v>
      </c>
    </row>
    <row r="333" spans="1:4" ht="11.25">
      <c r="A333" s="5">
        <v>17.2</v>
      </c>
      <c r="B333" s="1">
        <f t="shared" si="21"/>
        <v>16.182331044433468</v>
      </c>
      <c r="C333" s="1">
        <f t="shared" si="22"/>
        <v>89.10150103722921</v>
      </c>
      <c r="D333" s="5">
        <f t="shared" si="23"/>
        <v>0.05813953488372093</v>
      </c>
    </row>
    <row r="334" spans="1:4" ht="11.25">
      <c r="A334" s="5">
        <v>17.4</v>
      </c>
      <c r="B334" s="1">
        <f t="shared" si="21"/>
        <v>16.24481170620643</v>
      </c>
      <c r="C334" s="1">
        <f t="shared" si="22"/>
        <v>88.75879957008003</v>
      </c>
      <c r="D334" s="5">
        <f t="shared" si="23"/>
        <v>0.0574712643678161</v>
      </c>
    </row>
    <row r="335" spans="1:4" ht="11.25">
      <c r="A335" s="5">
        <v>17.6</v>
      </c>
      <c r="B335" s="1">
        <f t="shared" si="21"/>
        <v>16.306815404735033</v>
      </c>
      <c r="C335" s="1">
        <f t="shared" si="22"/>
        <v>88.42131038113766</v>
      </c>
      <c r="D335" s="5">
        <f t="shared" si="23"/>
        <v>0.056818181818181816</v>
      </c>
    </row>
    <row r="336" spans="1:4" ht="11.25">
      <c r="A336" s="5">
        <v>17.8</v>
      </c>
      <c r="B336" s="1">
        <f t="shared" si="21"/>
        <v>16.368351139670803</v>
      </c>
      <c r="C336" s="1">
        <f t="shared" si="22"/>
        <v>88.08889630191163</v>
      </c>
      <c r="D336" s="5">
        <f t="shared" si="23"/>
        <v>0.056179775280898875</v>
      </c>
    </row>
    <row r="337" spans="1:4" ht="11.25">
      <c r="A337" s="5">
        <v>18</v>
      </c>
      <c r="B337" s="1">
        <f t="shared" si="21"/>
        <v>16.429427642005056</v>
      </c>
      <c r="C337" s="1">
        <f t="shared" si="22"/>
        <v>87.76142526326765</v>
      </c>
      <c r="D337" s="5">
        <f t="shared" si="23"/>
        <v>0.05555555555555555</v>
      </c>
    </row>
    <row r="338" spans="1:4" ht="11.25">
      <c r="A338" s="5">
        <v>18.2</v>
      </c>
      <c r="B338" s="1">
        <f t="shared" si="21"/>
        <v>16.490053384974594</v>
      </c>
      <c r="C338" s="1">
        <f t="shared" si="22"/>
        <v>87.43877005169908</v>
      </c>
      <c r="D338" s="5">
        <f t="shared" si="23"/>
        <v>0.054945054945054944</v>
      </c>
    </row>
    <row r="339" spans="1:4" ht="11.25">
      <c r="A339" s="5">
        <v>18.4</v>
      </c>
      <c r="B339" s="1">
        <f t="shared" si="21"/>
        <v>16.550236594410173</v>
      </c>
      <c r="C339" s="1">
        <f t="shared" si="22"/>
        <v>87.12080807978</v>
      </c>
      <c r="D339" s="5">
        <f t="shared" si="23"/>
        <v>0.05434782608695653</v>
      </c>
    </row>
    <row r="340" spans="1:4" ht="11.25">
      <c r="A340" s="5">
        <v>18.6</v>
      </c>
      <c r="B340" s="1">
        <f t="shared" si="21"/>
        <v>16.60998525856191</v>
      </c>
      <c r="C340" s="1">
        <f t="shared" si="22"/>
        <v>86.80742116983009</v>
      </c>
      <c r="D340" s="5">
        <f t="shared" si="23"/>
        <v>0.05376344086021505</v>
      </c>
    </row>
    <row r="341" spans="1:4" ht="11.25">
      <c r="A341" s="5">
        <v>18.8</v>
      </c>
      <c r="B341" s="1">
        <f t="shared" si="21"/>
        <v>16.66930713743338</v>
      </c>
      <c r="C341" s="1">
        <f t="shared" si="22"/>
        <v>86.49849534989788</v>
      </c>
      <c r="D341" s="5">
        <f t="shared" si="23"/>
        <v>0.05319148936170213</v>
      </c>
    </row>
    <row r="342" spans="1:4" ht="11.25">
      <c r="A342" s="5">
        <v>19</v>
      </c>
      <c r="B342" s="1">
        <f t="shared" si="21"/>
        <v>16.728209771653894</v>
      </c>
      <c r="C342" s="1">
        <f t="shared" si="22"/>
        <v>86.19392066123854</v>
      </c>
      <c r="D342" s="5">
        <f t="shared" si="23"/>
        <v>0.05263157894736842</v>
      </c>
    </row>
    <row r="343" spans="1:4" ht="11.25">
      <c r="A343" s="5">
        <v>19.2</v>
      </c>
      <c r="B343" s="1">
        <f t="shared" si="21"/>
        <v>16.786700490916502</v>
      </c>
      <c r="C343" s="1">
        <f t="shared" si="22"/>
        <v>85.89359097652502</v>
      </c>
      <c r="D343" s="5">
        <f t="shared" si="23"/>
        <v>0.052083333333333336</v>
      </c>
    </row>
    <row r="344" spans="1:4" ht="11.25">
      <c r="A344" s="5">
        <v>19.4</v>
      </c>
      <c r="B344" s="1">
        <f t="shared" si="21"/>
        <v>16.844786422007125</v>
      </c>
      <c r="C344" s="1">
        <f t="shared" si="22"/>
        <v>85.5974038280892</v>
      </c>
      <c r="D344" s="5">
        <f t="shared" si="23"/>
        <v>0.051546391752577324</v>
      </c>
    </row>
    <row r="345" spans="1:4" ht="11.25">
      <c r="A345" s="5">
        <v>19.6</v>
      </c>
      <c r="B345" s="1">
        <f t="shared" si="21"/>
        <v>16.90247449644876</v>
      </c>
      <c r="C345" s="1">
        <f t="shared" si="22"/>
        <v>85.30526024554281</v>
      </c>
      <c r="D345" s="5">
        <f t="shared" si="23"/>
        <v>0.0510204081632653</v>
      </c>
    </row>
    <row r="346" spans="1:4" ht="11.25">
      <c r="A346" s="5">
        <v>19.8</v>
      </c>
      <c r="B346" s="1">
        <f t="shared" si="21"/>
        <v>16.959771457782885</v>
      </c>
      <c r="C346" s="1">
        <f t="shared" si="22"/>
        <v>85.01706460217586</v>
      </c>
      <c r="D346" s="5">
        <f t="shared" si="23"/>
        <v>0.050505050505050504</v>
      </c>
    </row>
    <row r="347" spans="1:4" ht="11.25">
      <c r="A347" s="5">
        <v>20</v>
      </c>
      <c r="B347" s="1">
        <f t="shared" si="21"/>
        <v>17.016683868508704</v>
      </c>
      <c r="C347" s="1">
        <f t="shared" si="22"/>
        <v>84.73272446957502</v>
      </c>
      <c r="D347" s="5">
        <f t="shared" si="23"/>
        <v>0.05</v>
      </c>
    </row>
    <row r="349" ht="11.25">
      <c r="A349" s="12" t="s">
        <v>241</v>
      </c>
    </row>
    <row r="350" spans="1:4" ht="11.25">
      <c r="A350" s="5" t="s">
        <v>204</v>
      </c>
      <c r="B350" s="5" t="s">
        <v>206</v>
      </c>
      <c r="C350" s="5" t="s">
        <v>207</v>
      </c>
      <c r="D350" s="5" t="s">
        <v>205</v>
      </c>
    </row>
    <row r="351" spans="1:4" ht="11.25">
      <c r="A351" s="5">
        <v>3</v>
      </c>
      <c r="B351" s="1">
        <f>POWER(A351,0.33333333)*6.29</f>
        <v>9.071749764012479</v>
      </c>
      <c r="C351" s="1">
        <f>POWER(1/A351,0.33333333333)*225</f>
        <v>156.0062867294641</v>
      </c>
      <c r="D351" s="5">
        <f>1/A351</f>
        <v>0.3333333333333333</v>
      </c>
    </row>
    <row r="352" spans="1:4" ht="11.25">
      <c r="A352" s="5">
        <v>3.2</v>
      </c>
      <c r="B352" s="1">
        <f aca="true" t="shared" si="24" ref="B352:B415">POWER(A352,0.33333333)*6.29</f>
        <v>9.269023214641638</v>
      </c>
      <c r="C352" s="1">
        <f aca="true" t="shared" si="25" ref="C352:C415">POWER(1/A352,0.33333333333)*225</f>
        <v>152.6859909340555</v>
      </c>
      <c r="D352" s="5">
        <f aca="true" t="shared" si="26" ref="D352:D415">1/A352</f>
        <v>0.3125</v>
      </c>
    </row>
    <row r="353" spans="1:4" ht="11.25">
      <c r="A353" s="5">
        <v>3.4</v>
      </c>
      <c r="B353" s="1">
        <f t="shared" si="24"/>
        <v>9.458238971546756</v>
      </c>
      <c r="C353" s="1">
        <f t="shared" si="25"/>
        <v>149.63144814696614</v>
      </c>
      <c r="D353" s="5">
        <f t="shared" si="26"/>
        <v>0.29411764705882354</v>
      </c>
    </row>
    <row r="354" spans="1:4" ht="11.25">
      <c r="A354" s="5">
        <v>3.6</v>
      </c>
      <c r="B354" s="1">
        <f t="shared" si="24"/>
        <v>9.640172618349485</v>
      </c>
      <c r="C354" s="1">
        <f t="shared" si="25"/>
        <v>146.80753654445923</v>
      </c>
      <c r="D354" s="5">
        <f t="shared" si="26"/>
        <v>0.2777777777777778</v>
      </c>
    </row>
    <row r="355" spans="1:4" ht="11.25">
      <c r="A355" s="5">
        <v>3.8</v>
      </c>
      <c r="B355" s="1">
        <f t="shared" si="24"/>
        <v>9.815486778273643</v>
      </c>
      <c r="C355" s="1">
        <f t="shared" si="25"/>
        <v>144.185410838824</v>
      </c>
      <c r="D355" s="5">
        <f t="shared" si="26"/>
        <v>0.2631578947368421</v>
      </c>
    </row>
    <row r="356" spans="1:4" ht="11.25">
      <c r="A356" s="5">
        <v>4</v>
      </c>
      <c r="B356" s="1">
        <f t="shared" si="24"/>
        <v>9.984752570740621</v>
      </c>
      <c r="C356" s="1">
        <f t="shared" si="25"/>
        <v>141.7411181138282</v>
      </c>
      <c r="D356" s="5">
        <f t="shared" si="26"/>
        <v>0.25</v>
      </c>
    </row>
    <row r="357" spans="1:4" ht="11.25">
      <c r="A357" s="5">
        <v>4.2</v>
      </c>
      <c r="B357" s="1">
        <f t="shared" si="24"/>
        <v>10.148466134948025</v>
      </c>
      <c r="C357" s="1">
        <f t="shared" si="25"/>
        <v>139.45457120491312</v>
      </c>
      <c r="D357" s="5">
        <f t="shared" si="26"/>
        <v>0.23809523809523808</v>
      </c>
    </row>
    <row r="358" spans="1:4" ht="11.25">
      <c r="A358" s="5">
        <v>4.4</v>
      </c>
      <c r="B358" s="1">
        <f t="shared" si="24"/>
        <v>10.307061533252828</v>
      </c>
      <c r="C358" s="1">
        <f t="shared" si="25"/>
        <v>137.3087750035852</v>
      </c>
      <c r="D358" s="5">
        <f t="shared" si="26"/>
        <v>0.22727272727272727</v>
      </c>
    </row>
    <row r="359" spans="1:4" ht="11.25">
      <c r="A359" s="5">
        <v>4.6</v>
      </c>
      <c r="B359" s="1">
        <f t="shared" si="24"/>
        <v>10.460920954495235</v>
      </c>
      <c r="C359" s="1">
        <f t="shared" si="25"/>
        <v>135.28923495018586</v>
      </c>
      <c r="D359" s="5">
        <f t="shared" si="26"/>
        <v>0.2173913043478261</v>
      </c>
    </row>
    <row r="360" spans="1:4" ht="11.25">
      <c r="A360" s="5">
        <v>4.8</v>
      </c>
      <c r="B360" s="1">
        <f t="shared" si="24"/>
        <v>10.610382874017287</v>
      </c>
      <c r="C360" s="1">
        <f t="shared" si="25"/>
        <v>133.38349891907478</v>
      </c>
      <c r="D360" s="5">
        <f t="shared" si="26"/>
        <v>0.20833333333333334</v>
      </c>
    </row>
    <row r="361" spans="1:4" ht="11.25">
      <c r="A361" s="5">
        <v>5</v>
      </c>
      <c r="B361" s="1">
        <f t="shared" si="24"/>
        <v>10.755748646894059</v>
      </c>
      <c r="C361" s="1">
        <f t="shared" si="25"/>
        <v>131.58079822028486</v>
      </c>
      <c r="D361" s="5">
        <f t="shared" si="26"/>
        <v>0.2</v>
      </c>
    </row>
    <row r="362" spans="1:4" ht="11.25">
      <c r="A362" s="5">
        <v>5.2</v>
      </c>
      <c r="B362" s="1">
        <f t="shared" si="24"/>
        <v>10.897287885302198</v>
      </c>
      <c r="C362" s="1">
        <f t="shared" si="25"/>
        <v>129.87176324294967</v>
      </c>
      <c r="D362" s="5">
        <f t="shared" si="26"/>
        <v>0.1923076923076923</v>
      </c>
    </row>
    <row r="363" spans="1:4" ht="11.25">
      <c r="A363" s="5">
        <v>5.4</v>
      </c>
      <c r="B363" s="1">
        <f t="shared" si="24"/>
        <v>11.035242881982615</v>
      </c>
      <c r="C363" s="1">
        <f t="shared" si="25"/>
        <v>128.2481960014732</v>
      </c>
      <c r="D363" s="5">
        <f t="shared" si="26"/>
        <v>0.18518518518518517</v>
      </c>
    </row>
    <row r="364" spans="1:4" ht="11.25">
      <c r="A364" s="5">
        <v>5.6</v>
      </c>
      <c r="B364" s="1">
        <f t="shared" si="24"/>
        <v>11.169832277778537</v>
      </c>
      <c r="C364" s="1">
        <f t="shared" si="25"/>
        <v>126.7028865506333</v>
      </c>
      <c r="D364" s="5">
        <f t="shared" si="26"/>
        <v>0.17857142857142858</v>
      </c>
    </row>
    <row r="365" spans="1:4" ht="11.25">
      <c r="A365" s="5">
        <v>5.8</v>
      </c>
      <c r="B365" s="1">
        <f t="shared" si="24"/>
        <v>11.301254124589803</v>
      </c>
      <c r="C365" s="1">
        <f t="shared" si="25"/>
        <v>125.2294635722092</v>
      </c>
      <c r="D365" s="5">
        <f t="shared" si="26"/>
        <v>0.1724137931034483</v>
      </c>
    </row>
    <row r="366" spans="1:4" ht="11.25">
      <c r="A366" s="5">
        <v>6</v>
      </c>
      <c r="B366" s="1">
        <f t="shared" si="24"/>
        <v>11.429688460649983</v>
      </c>
      <c r="C366" s="1">
        <f t="shared" si="25"/>
        <v>123.82227183428803</v>
      </c>
      <c r="D366" s="5">
        <f t="shared" si="26"/>
        <v>0.16666666666666666</v>
      </c>
    </row>
    <row r="367" spans="1:4" ht="11.25">
      <c r="A367" s="5">
        <v>6.2</v>
      </c>
      <c r="B367" s="1">
        <f t="shared" si="24"/>
        <v>11.555299489312114</v>
      </c>
      <c r="C367" s="1">
        <f t="shared" si="25"/>
        <v>122.47627097076182</v>
      </c>
      <c r="D367" s="5">
        <f t="shared" si="26"/>
        <v>0.16129032258064516</v>
      </c>
    </row>
    <row r="368" spans="1:4" ht="11.25">
      <c r="A368" s="5">
        <v>6.4</v>
      </c>
      <c r="B368" s="1">
        <f t="shared" si="24"/>
        <v>11.678237433108789</v>
      </c>
      <c r="C368" s="1">
        <f t="shared" si="25"/>
        <v>121.18695131504332</v>
      </c>
      <c r="D368" s="5">
        <f t="shared" si="26"/>
        <v>0.15625</v>
      </c>
    </row>
    <row r="369" spans="1:4" ht="11.25">
      <c r="A369" s="5">
        <v>6.6</v>
      </c>
      <c r="B369" s="1">
        <f t="shared" si="24"/>
        <v>11.798640120041636</v>
      </c>
      <c r="C369" s="1">
        <f t="shared" si="25"/>
        <v>119.95026348016596</v>
      </c>
      <c r="D369" s="5">
        <f t="shared" si="26"/>
        <v>0.15151515151515152</v>
      </c>
    </row>
    <row r="370" spans="1:4" ht="11.25">
      <c r="A370" s="5">
        <v>6.8</v>
      </c>
      <c r="B370" s="1">
        <f t="shared" si="24"/>
        <v>11.916634347654524</v>
      </c>
      <c r="C370" s="1">
        <f t="shared" si="25"/>
        <v>118.76255909828396</v>
      </c>
      <c r="D370" s="5">
        <f t="shared" si="26"/>
        <v>0.14705882352941177</v>
      </c>
    </row>
    <row r="371" spans="1:4" ht="11.25">
      <c r="A371" s="5">
        <v>7</v>
      </c>
      <c r="B371" s="1">
        <f t="shared" si="24"/>
        <v>12.03233706159217</v>
      </c>
      <c r="C371" s="1">
        <f t="shared" si="25"/>
        <v>117.62054068007274</v>
      </c>
      <c r="D371" s="5">
        <f t="shared" si="26"/>
        <v>0.14285714285714285</v>
      </c>
    </row>
    <row r="372" spans="1:4" ht="11.25">
      <c r="A372" s="5">
        <v>7.2</v>
      </c>
      <c r="B372" s="1">
        <f t="shared" si="24"/>
        <v>12.145856378415807</v>
      </c>
      <c r="C372" s="1">
        <f t="shared" si="25"/>
        <v>116.52121897403644</v>
      </c>
      <c r="D372" s="5">
        <f t="shared" si="26"/>
        <v>0.1388888888888889</v>
      </c>
    </row>
    <row r="373" spans="1:4" ht="11.25">
      <c r="A373" s="5">
        <v>7.4</v>
      </c>
      <c r="B373" s="1">
        <f t="shared" si="24"/>
        <v>12.257292476980844</v>
      </c>
      <c r="C373" s="1">
        <f t="shared" si="25"/>
        <v>115.46187652985314</v>
      </c>
      <c r="D373" s="5">
        <f t="shared" si="26"/>
        <v>0.13513513513513511</v>
      </c>
    </row>
    <row r="374" spans="1:4" ht="11.25">
      <c r="A374" s="5">
        <v>7.6</v>
      </c>
      <c r="B374" s="1">
        <f t="shared" si="24"/>
        <v>12.366738378338543</v>
      </c>
      <c r="C374" s="1">
        <f t="shared" si="25"/>
        <v>114.44003642227254</v>
      </c>
      <c r="D374" s="5">
        <f t="shared" si="26"/>
        <v>0.13157894736842105</v>
      </c>
    </row>
    <row r="375" spans="1:4" ht="11.25">
      <c r="A375" s="5">
        <v>7.8</v>
      </c>
      <c r="B375" s="1">
        <f t="shared" si="24"/>
        <v>12.474280630649686</v>
      </c>
      <c r="C375" s="1">
        <f t="shared" si="25"/>
        <v>113.45343529005187</v>
      </c>
      <c r="D375" s="5">
        <f t="shared" si="26"/>
        <v>0.12820512820512822</v>
      </c>
    </row>
    <row r="376" spans="1:4" ht="11.25">
      <c r="A376" s="5">
        <v>8</v>
      </c>
      <c r="B376" s="1">
        <f t="shared" si="24"/>
        <v>12.579999912802084</v>
      </c>
      <c r="C376" s="1">
        <f t="shared" si="25"/>
        <v>112.5000000007798</v>
      </c>
      <c r="D376" s="5">
        <f t="shared" si="26"/>
        <v>0.125</v>
      </c>
    </row>
    <row r="377" spans="1:4" ht="11.25">
      <c r="A377" s="5">
        <v>8.2</v>
      </c>
      <c r="B377" s="1">
        <f t="shared" si="24"/>
        <v>12.683971568159283</v>
      </c>
      <c r="C377" s="1">
        <f t="shared" si="25"/>
        <v>111.57782737674935</v>
      </c>
      <c r="D377" s="5">
        <f t="shared" si="26"/>
        <v>0.12195121951219513</v>
      </c>
    </row>
    <row r="378" spans="1:4" ht="11.25">
      <c r="A378" s="5">
        <v>8.4</v>
      </c>
      <c r="B378" s="1">
        <f t="shared" si="24"/>
        <v>12.786266078023734</v>
      </c>
      <c r="C378" s="1">
        <f t="shared" si="25"/>
        <v>110.68516651648238</v>
      </c>
      <c r="D378" s="5">
        <f t="shared" si="26"/>
        <v>0.11904761904761904</v>
      </c>
    </row>
    <row r="379" spans="1:4" ht="11.25">
      <c r="A379" s="5">
        <v>8.6</v>
      </c>
      <c r="B379" s="1">
        <f t="shared" si="24"/>
        <v>12.886949482887722</v>
      </c>
      <c r="C379" s="1">
        <f t="shared" si="25"/>
        <v>109.82040332651958</v>
      </c>
      <c r="D379" s="5">
        <f t="shared" si="26"/>
        <v>0.11627906976744186</v>
      </c>
    </row>
    <row r="380" spans="1:4" ht="11.25">
      <c r="A380" s="5">
        <v>8.8</v>
      </c>
      <c r="B380" s="1">
        <f t="shared" si="24"/>
        <v>12.986083758302739</v>
      </c>
      <c r="C380" s="1">
        <f t="shared" si="25"/>
        <v>108.98204694282975</v>
      </c>
      <c r="D380" s="5">
        <f t="shared" si="26"/>
        <v>0.11363636363636363</v>
      </c>
    </row>
    <row r="381" spans="1:4" ht="11.25">
      <c r="A381" s="5">
        <v>9</v>
      </c>
      <c r="B381" s="1">
        <f t="shared" si="24"/>
        <v>13.083727151170187</v>
      </c>
      <c r="C381" s="1">
        <f t="shared" si="25"/>
        <v>108.16871777384786</v>
      </c>
      <c r="D381" s="5">
        <f t="shared" si="26"/>
        <v>0.1111111111111111</v>
      </c>
    </row>
    <row r="382" spans="1:4" ht="11.25">
      <c r="A382" s="5">
        <v>9.2</v>
      </c>
      <c r="B382" s="1">
        <f t="shared" si="24"/>
        <v>13.1799344814028</v>
      </c>
      <c r="C382" s="1">
        <f t="shared" si="25"/>
        <v>107.37913694019709</v>
      </c>
      <c r="D382" s="5">
        <f t="shared" si="26"/>
        <v>0.10869565217391305</v>
      </c>
    </row>
    <row r="383" spans="1:4" ht="11.25">
      <c r="A383" s="5">
        <v>9.4</v>
      </c>
      <c r="B383" s="1">
        <f t="shared" si="24"/>
        <v>13.27475741319345</v>
      </c>
      <c r="C383" s="1">
        <f t="shared" si="25"/>
        <v>106.61211692150705</v>
      </c>
      <c r="D383" s="5">
        <f t="shared" si="26"/>
        <v>0.10638297872340426</v>
      </c>
    </row>
    <row r="384" spans="1:4" ht="11.25">
      <c r="A384" s="5">
        <v>9.6</v>
      </c>
      <c r="B384" s="1">
        <f t="shared" si="24"/>
        <v>13.368244699531239</v>
      </c>
      <c r="C384" s="1">
        <f t="shared" si="25"/>
        <v>105.86655324991386</v>
      </c>
      <c r="D384" s="5">
        <f t="shared" si="26"/>
        <v>0.10416666666666667</v>
      </c>
    </row>
    <row r="385" spans="1:4" ht="11.25">
      <c r="A385" s="5">
        <v>9.8</v>
      </c>
      <c r="B385" s="1">
        <f t="shared" si="24"/>
        <v>13.460442403102444</v>
      </c>
      <c r="C385" s="1">
        <f t="shared" si="25"/>
        <v>105.14141711400457</v>
      </c>
      <c r="D385" s="5">
        <f t="shared" si="26"/>
        <v>0.1020408163265306</v>
      </c>
    </row>
    <row r="386" spans="1:4" ht="11.25">
      <c r="A386" s="5">
        <v>10</v>
      </c>
      <c r="B386" s="1">
        <f t="shared" si="24"/>
        <v>13.551394096289757</v>
      </c>
      <c r="C386" s="1">
        <f t="shared" si="25"/>
        <v>104.43574875708912</v>
      </c>
      <c r="D386" s="5">
        <f t="shared" si="26"/>
        <v>0.1</v>
      </c>
    </row>
    <row r="387" spans="1:4" ht="11.25">
      <c r="A387" s="5">
        <v>10.2</v>
      </c>
      <c r="B387" s="1">
        <f t="shared" si="24"/>
        <v>13.641141042623675</v>
      </c>
      <c r="C387" s="1">
        <f t="shared" si="25"/>
        <v>103.74865157049128</v>
      </c>
      <c r="D387" s="5">
        <f t="shared" si="26"/>
        <v>0.09803921568627452</v>
      </c>
    </row>
    <row r="388" spans="1:4" ht="11.25">
      <c r="A388" s="5">
        <v>10.4</v>
      </c>
      <c r="B388" s="1">
        <f t="shared" si="24"/>
        <v>13.729722361734233</v>
      </c>
      <c r="C388" s="1">
        <f t="shared" si="25"/>
        <v>103.07928679664977</v>
      </c>
      <c r="D388" s="5">
        <f t="shared" si="26"/>
        <v>0.09615384615384615</v>
      </c>
    </row>
    <row r="389" spans="1:4" ht="11.25">
      <c r="A389" s="5">
        <v>10.6</v>
      </c>
      <c r="B389" s="1">
        <f t="shared" si="24"/>
        <v>13.81717517959005</v>
      </c>
      <c r="C389" s="1">
        <f t="shared" si="25"/>
        <v>102.42686876868551</v>
      </c>
      <c r="D389" s="5">
        <f t="shared" si="26"/>
        <v>0.09433962264150944</v>
      </c>
    </row>
    <row r="390" spans="1:4" ht="11.25">
      <c r="A390" s="5">
        <v>10.8</v>
      </c>
      <c r="B390" s="1">
        <f t="shared" si="24"/>
        <v>13.903534765588477</v>
      </c>
      <c r="C390" s="1">
        <f t="shared" si="25"/>
        <v>101.79066062311638</v>
      </c>
      <c r="D390" s="5">
        <f t="shared" si="26"/>
        <v>0.09259259259259259</v>
      </c>
    </row>
    <row r="391" spans="1:4" ht="11.25">
      <c r="A391" s="5">
        <v>11</v>
      </c>
      <c r="B391" s="1">
        <f t="shared" si="24"/>
        <v>13.988834657868459</v>
      </c>
      <c r="C391" s="1">
        <f t="shared" si="25"/>
        <v>101.16997043089572</v>
      </c>
      <c r="D391" s="5">
        <f t="shared" si="26"/>
        <v>0.09090909090909091</v>
      </c>
    </row>
    <row r="392" spans="1:4" ht="11.25">
      <c r="A392" s="5">
        <v>11.2</v>
      </c>
      <c r="B392" s="1">
        <f t="shared" si="24"/>
        <v>14.073106778052596</v>
      </c>
      <c r="C392" s="1">
        <f t="shared" si="25"/>
        <v>100.56414769917372</v>
      </c>
      <c r="D392" s="5">
        <f t="shared" si="26"/>
        <v>0.08928571428571429</v>
      </c>
    </row>
    <row r="393" spans="1:4" ht="11.25">
      <c r="A393" s="5">
        <v>11.4</v>
      </c>
      <c r="B393" s="1">
        <f t="shared" si="24"/>
        <v>14.156381536481963</v>
      </c>
      <c r="C393" s="1">
        <f t="shared" si="25"/>
        <v>99.97258020234293</v>
      </c>
      <c r="D393" s="5">
        <f t="shared" si="26"/>
        <v>0.08771929824561403</v>
      </c>
    </row>
    <row r="394" spans="1:4" ht="11.25">
      <c r="A394" s="5">
        <v>11.6</v>
      </c>
      <c r="B394" s="1">
        <f t="shared" si="24"/>
        <v>14.238687928883598</v>
      </c>
      <c r="C394" s="1">
        <f t="shared" si="25"/>
        <v>99.39469110619876</v>
      </c>
      <c r="D394" s="5">
        <f t="shared" si="26"/>
        <v>0.08620689655172414</v>
      </c>
    </row>
    <row r="395" spans="1:4" ht="11.25">
      <c r="A395" s="5">
        <v>11.8</v>
      </c>
      <c r="B395" s="1">
        <f t="shared" si="24"/>
        <v>14.320053625303098</v>
      </c>
      <c r="C395" s="1">
        <f t="shared" si="25"/>
        <v>98.82993635356786</v>
      </c>
      <c r="D395" s="5">
        <f t="shared" si="26"/>
        <v>0.0847457627118644</v>
      </c>
    </row>
    <row r="396" spans="1:4" ht="11.25">
      <c r="A396" s="5">
        <v>12</v>
      </c>
      <c r="B396" s="1">
        <f t="shared" si="24"/>
        <v>14.400505052041211</v>
      </c>
      <c r="C396" s="1">
        <f t="shared" si="25"/>
        <v>98.27780228364766</v>
      </c>
      <c r="D396" s="5">
        <f t="shared" si="26"/>
        <v>0.08333333333333333</v>
      </c>
    </row>
    <row r="397" spans="1:4" ht="11.25">
      <c r="A397" s="5">
        <v>12.2</v>
      </c>
      <c r="B397" s="1">
        <f t="shared" si="24"/>
        <v>14.480067467251656</v>
      </c>
      <c r="C397" s="1">
        <f t="shared" si="25"/>
        <v>97.73780346065568</v>
      </c>
      <c r="D397" s="5">
        <f t="shared" si="26"/>
        <v>0.0819672131147541</v>
      </c>
    </row>
    <row r="398" spans="1:4" ht="11.25">
      <c r="A398" s="5">
        <v>12.4</v>
      </c>
      <c r="B398" s="1">
        <f t="shared" si="24"/>
        <v>14.558765030785919</v>
      </c>
      <c r="C398" s="1">
        <f t="shared" si="25"/>
        <v>97.20948069028938</v>
      </c>
      <c r="D398" s="5">
        <f t="shared" si="26"/>
        <v>0.08064516129032258</v>
      </c>
    </row>
    <row r="399" spans="1:4" ht="11.25">
      <c r="A399" s="5">
        <v>12.6</v>
      </c>
      <c r="B399" s="1">
        <f t="shared" si="24"/>
        <v>14.636620868808166</v>
      </c>
      <c r="C399" s="1">
        <f t="shared" si="25"/>
        <v>96.69239920501397</v>
      </c>
      <c r="D399" s="5">
        <f t="shared" si="26"/>
        <v>0.07936507936507936</v>
      </c>
    </row>
    <row r="400" spans="1:4" ht="11.25">
      <c r="A400" s="5">
        <v>12.8</v>
      </c>
      <c r="B400" s="1">
        <f t="shared" si="24"/>
        <v>14.713657133648265</v>
      </c>
      <c r="C400" s="1">
        <f t="shared" si="25"/>
        <v>96.18614700138161</v>
      </c>
      <c r="D400" s="5">
        <f t="shared" si="26"/>
        <v>0.078125</v>
      </c>
    </row>
    <row r="401" spans="1:4" ht="11.25">
      <c r="A401" s="5">
        <v>13</v>
      </c>
      <c r="B401" s="1">
        <f t="shared" si="24"/>
        <v>14.789895059312459</v>
      </c>
      <c r="C401" s="1">
        <f t="shared" si="25"/>
        <v>95.69033331449093</v>
      </c>
      <c r="D401" s="5">
        <f t="shared" si="26"/>
        <v>0.07692307692307693</v>
      </c>
    </row>
    <row r="402" spans="1:4" ht="11.25">
      <c r="A402" s="5">
        <v>13.2</v>
      </c>
      <c r="B402" s="1">
        <f t="shared" si="24"/>
        <v>14.865355013028369</v>
      </c>
      <c r="C402" s="1">
        <f t="shared" si="25"/>
        <v>95.20458721635904</v>
      </c>
      <c r="D402" s="5">
        <f t="shared" si="26"/>
        <v>0.07575757575757576</v>
      </c>
    </row>
    <row r="403" spans="1:4" ht="11.25">
      <c r="A403" s="5">
        <v>13.4</v>
      </c>
      <c r="B403" s="1">
        <f t="shared" si="24"/>
        <v>14.940056543163212</v>
      </c>
      <c r="C403" s="1">
        <f t="shared" si="25"/>
        <v>94.72855632643292</v>
      </c>
      <c r="D403" s="5">
        <f t="shared" si="26"/>
        <v>0.07462686567164178</v>
      </c>
    </row>
    <row r="404" spans="1:4" ht="11.25">
      <c r="A404" s="5">
        <v>13.6</v>
      </c>
      <c r="B404" s="1">
        <f t="shared" si="24"/>
        <v>15.014018423820445</v>
      </c>
      <c r="C404" s="1">
        <f t="shared" si="25"/>
        <v>94.26190562374349</v>
      </c>
      <c r="D404" s="5">
        <f t="shared" si="26"/>
        <v>0.07352941176470588</v>
      </c>
    </row>
    <row r="405" spans="1:4" ht="11.25">
      <c r="A405" s="5">
        <v>13.8</v>
      </c>
      <c r="B405" s="1">
        <f t="shared" si="24"/>
        <v>15.087258696390359</v>
      </c>
      <c r="C405" s="1">
        <f t="shared" si="25"/>
        <v>93.80431635132682</v>
      </c>
      <c r="D405" s="5">
        <f t="shared" si="26"/>
        <v>0.07246376811594203</v>
      </c>
    </row>
    <row r="406" spans="1:4" ht="11.25">
      <c r="A406" s="5">
        <v>14</v>
      </c>
      <c r="B406" s="1">
        <f t="shared" si="24"/>
        <v>15.159794708303636</v>
      </c>
      <c r="C406" s="1">
        <f t="shared" si="25"/>
        <v>93.35548500452362</v>
      </c>
      <c r="D406" s="5">
        <f t="shared" si="26"/>
        <v>0.07142857142857142</v>
      </c>
    </row>
    <row r="407" spans="1:4" ht="11.25">
      <c r="A407" s="5">
        <v>14.2</v>
      </c>
      <c r="B407" s="1">
        <f t="shared" si="24"/>
        <v>15.231643149213244</v>
      </c>
      <c r="C407" s="1">
        <f t="shared" si="25"/>
        <v>92.91512239563919</v>
      </c>
      <c r="D407" s="5">
        <f t="shared" si="26"/>
        <v>0.07042253521126761</v>
      </c>
    </row>
    <row r="408" spans="1:4" ht="11.25">
      <c r="A408" s="5">
        <v>14.4</v>
      </c>
      <c r="B408" s="1">
        <f t="shared" si="24"/>
        <v>15.302820084808962</v>
      </c>
      <c r="C408" s="1">
        <f t="shared" si="25"/>
        <v>92.48295278821487</v>
      </c>
      <c r="D408" s="5">
        <f t="shared" si="26"/>
        <v>0.06944444444444445</v>
      </c>
    </row>
    <row r="409" spans="1:4" ht="11.25">
      <c r="A409" s="5">
        <v>14.6</v>
      </c>
      <c r="B409" s="1">
        <f t="shared" si="24"/>
        <v>15.373340988450071</v>
      </c>
      <c r="C409" s="1">
        <f t="shared" si="25"/>
        <v>92.05871309484387</v>
      </c>
      <c r="D409" s="5">
        <f t="shared" si="26"/>
        <v>0.0684931506849315</v>
      </c>
    </row>
    <row r="410" spans="1:4" ht="11.25">
      <c r="A410" s="5">
        <v>14.8</v>
      </c>
      <c r="B410" s="1">
        <f t="shared" si="24"/>
        <v>15.44322077078482</v>
      </c>
      <c r="C410" s="1">
        <f t="shared" si="25"/>
        <v>91.64215213306736</v>
      </c>
      <c r="D410" s="5">
        <f t="shared" si="26"/>
        <v>0.06756756756756756</v>
      </c>
    </row>
    <row r="411" spans="1:4" ht="11.25">
      <c r="A411" s="5">
        <v>15</v>
      </c>
      <c r="B411" s="1">
        <f t="shared" si="24"/>
        <v>15.51247380751013</v>
      </c>
      <c r="C411" s="1">
        <f t="shared" si="25"/>
        <v>91.23302993442455</v>
      </c>
      <c r="D411" s="5">
        <f t="shared" si="26"/>
        <v>0.06666666666666667</v>
      </c>
    </row>
    <row r="412" spans="1:4" ht="11.25">
      <c r="A412" s="5">
        <v>15.2</v>
      </c>
      <c r="B412" s="1">
        <f t="shared" si="24"/>
        <v>15.5811139654115</v>
      </c>
      <c r="C412" s="1">
        <f t="shared" si="25"/>
        <v>90.83111710220712</v>
      </c>
      <c r="D412" s="5">
        <f t="shared" si="26"/>
        <v>0.06578947368421052</v>
      </c>
    </row>
    <row r="413" spans="1:4" ht="11.25">
      <c r="A413" s="5">
        <v>15.4</v>
      </c>
      <c r="B413" s="1">
        <f t="shared" si="24"/>
        <v>15.649154626810757</v>
      </c>
      <c r="C413" s="1">
        <f t="shared" si="25"/>
        <v>90.43619421389432</v>
      </c>
      <c r="D413" s="5">
        <f t="shared" si="26"/>
        <v>0.06493506493506493</v>
      </c>
    </row>
    <row r="414" spans="1:4" ht="11.25">
      <c r="A414" s="5">
        <v>15.6</v>
      </c>
      <c r="B414" s="1">
        <f t="shared" si="24"/>
        <v>15.716608712538356</v>
      </c>
      <c r="C414" s="1">
        <f t="shared" si="25"/>
        <v>90.04805126462526</v>
      </c>
      <c r="D414" s="5">
        <f t="shared" si="26"/>
        <v>0.06410256410256411</v>
      </c>
    </row>
    <row r="415" spans="1:4" ht="11.25">
      <c r="A415" s="5">
        <v>15.8</v>
      </c>
      <c r="B415" s="1">
        <f t="shared" si="24"/>
        <v>15.783488703536976</v>
      </c>
      <c r="C415" s="1">
        <f t="shared" si="25"/>
        <v>89.6664871484037</v>
      </c>
      <c r="D415" s="5">
        <f t="shared" si="26"/>
        <v>0.06329113924050632</v>
      </c>
    </row>
    <row r="416" spans="1:4" ht="11.25">
      <c r="A416" s="5">
        <v>16</v>
      </c>
      <c r="B416" s="1">
        <f aca="true" t="shared" si="27" ref="B416:B436">POWER(A416,0.33333333)*6.29</f>
        <v>15.849806661194187</v>
      </c>
      <c r="C416" s="1">
        <f aca="true" t="shared" si="28" ref="C416:C436">POWER(1/A416,0.33333333333)*225</f>
        <v>89.29130917403646</v>
      </c>
      <c r="D416" s="5">
        <f aca="true" t="shared" si="29" ref="D416:D436">1/A416</f>
        <v>0.0625</v>
      </c>
    </row>
    <row r="417" spans="1:4" ht="11.25">
      <c r="A417" s="5">
        <v>16.2</v>
      </c>
      <c r="B417" s="1">
        <f t="shared" si="27"/>
        <v>15.91557424649383</v>
      </c>
      <c r="C417" s="1">
        <f t="shared" si="28"/>
        <v>88.92233261307707</v>
      </c>
      <c r="D417" s="5">
        <f t="shared" si="29"/>
        <v>0.0617283950617284</v>
      </c>
    </row>
    <row r="418" spans="1:4" ht="11.25">
      <c r="A418" s="5">
        <v>16.4</v>
      </c>
      <c r="B418" s="1">
        <f t="shared" si="27"/>
        <v>15.980802738068471</v>
      </c>
      <c r="C418" s="1">
        <f t="shared" si="28"/>
        <v>88.55938027729366</v>
      </c>
      <c r="D418" s="5">
        <f t="shared" si="29"/>
        <v>0.06097560975609757</v>
      </c>
    </row>
    <row r="419" spans="1:4" ht="11.25">
      <c r="A419" s="5">
        <v>16.6</v>
      </c>
      <c r="B419" s="1">
        <f t="shared" si="27"/>
        <v>16.04550304922851</v>
      </c>
      <c r="C419" s="1">
        <f t="shared" si="28"/>
        <v>88.20228212339802</v>
      </c>
      <c r="D419" s="5">
        <f t="shared" si="29"/>
        <v>0.06024096385542168</v>
      </c>
    </row>
    <row r="420" spans="1:4" ht="11.25">
      <c r="A420" s="5">
        <v>16.8</v>
      </c>
      <c r="B420" s="1">
        <f t="shared" si="27"/>
        <v>16.109685744037584</v>
      </c>
      <c r="C420" s="1">
        <f t="shared" si="28"/>
        <v>87.85087488297272</v>
      </c>
      <c r="D420" s="5">
        <f t="shared" si="29"/>
        <v>0.05952380952380952</v>
      </c>
    </row>
    <row r="421" spans="1:4" ht="11.25">
      <c r="A421" s="5">
        <v>17</v>
      </c>
      <c r="B421" s="1">
        <f t="shared" si="27"/>
        <v>16.17336105249836</v>
      </c>
      <c r="C421" s="1">
        <f t="shared" si="28"/>
        <v>87.50500171571097</v>
      </c>
      <c r="D421" s="5">
        <f t="shared" si="29"/>
        <v>0.058823529411764705</v>
      </c>
    </row>
    <row r="422" spans="1:4" ht="11.25">
      <c r="A422" s="5">
        <v>17.2</v>
      </c>
      <c r="B422" s="1">
        <f t="shared" si="27"/>
        <v>16.236538884907723</v>
      </c>
      <c r="C422" s="1">
        <f t="shared" si="28"/>
        <v>87.16451188424597</v>
      </c>
      <c r="D422" s="5">
        <f t="shared" si="29"/>
        <v>0.05813953488372093</v>
      </c>
    </row>
    <row r="423" spans="1:4" ht="11.25">
      <c r="A423" s="5">
        <v>17.4</v>
      </c>
      <c r="B423" s="1">
        <f t="shared" si="27"/>
        <v>16.299228845436026</v>
      </c>
      <c r="C423" s="1">
        <f t="shared" si="28"/>
        <v>86.82926044899133</v>
      </c>
      <c r="D423" s="5">
        <f t="shared" si="29"/>
        <v>0.0574712643678161</v>
      </c>
    </row>
    <row r="424" spans="1:4" ht="11.25">
      <c r="A424" s="5">
        <v>17.6</v>
      </c>
      <c r="B424" s="1">
        <f t="shared" si="27"/>
        <v>16.361440244980596</v>
      </c>
      <c r="C424" s="1">
        <f t="shared" si="28"/>
        <v>86.49910798154771</v>
      </c>
      <c r="D424" s="5">
        <f t="shared" si="29"/>
        <v>0.056818181818181816</v>
      </c>
    </row>
    <row r="425" spans="1:4" ht="11.25">
      <c r="A425" s="5">
        <v>17.8</v>
      </c>
      <c r="B425" s="1">
        <f t="shared" si="27"/>
        <v>16.423182113340143</v>
      </c>
      <c r="C425" s="1">
        <f t="shared" si="28"/>
        <v>86.17392029534834</v>
      </c>
      <c r="D425" s="5">
        <f t="shared" si="29"/>
        <v>0.056179775280898875</v>
      </c>
    </row>
    <row r="426" spans="1:4" ht="11.25">
      <c r="A426" s="5">
        <v>18</v>
      </c>
      <c r="B426" s="1">
        <f t="shared" si="27"/>
        <v>16.484463210753198</v>
      </c>
      <c r="C426" s="1">
        <f t="shared" si="28"/>
        <v>85.85356819232706</v>
      </c>
      <c r="D426" s="5">
        <f t="shared" si="29"/>
        <v>0.05555555555555555</v>
      </c>
    </row>
    <row r="427" spans="1:4" ht="11.25">
      <c r="A427" s="5">
        <v>18.2</v>
      </c>
      <c r="B427" s="1">
        <f t="shared" si="27"/>
        <v>16.54529203884036</v>
      </c>
      <c r="C427" s="1">
        <f t="shared" si="28"/>
        <v>85.53792722448823</v>
      </c>
      <c r="D427" s="5">
        <f t="shared" si="29"/>
        <v>0.054945054945054944</v>
      </c>
    </row>
    <row r="428" spans="1:4" ht="11.25">
      <c r="A428" s="5">
        <v>18.4</v>
      </c>
      <c r="B428" s="1">
        <f t="shared" si="27"/>
        <v>16.605676850987397</v>
      </c>
      <c r="C428" s="1">
        <f t="shared" si="28"/>
        <v>85.22687746935001</v>
      </c>
      <c r="D428" s="5">
        <f t="shared" si="29"/>
        <v>0.05434782608695653</v>
      </c>
    </row>
    <row r="429" spans="1:4" ht="11.25">
      <c r="A429" s="5">
        <v>18.6</v>
      </c>
      <c r="B429" s="1">
        <f t="shared" si="27"/>
        <v>16.66562566220361</v>
      </c>
      <c r="C429" s="1">
        <f t="shared" si="28"/>
        <v>84.92030331831204</v>
      </c>
      <c r="D429" s="5">
        <f t="shared" si="29"/>
        <v>0.05376344086021505</v>
      </c>
    </row>
    <row r="430" spans="1:4" ht="11.25">
      <c r="A430" s="5">
        <v>18.8</v>
      </c>
      <c r="B430" s="1">
        <f t="shared" si="27"/>
        <v>16.72514625848715</v>
      </c>
      <c r="C430" s="1">
        <f t="shared" si="28"/>
        <v>84.61809327707401</v>
      </c>
      <c r="D430" s="5">
        <f t="shared" si="29"/>
        <v>0.05319148936170213</v>
      </c>
    </row>
    <row r="431" spans="1:4" ht="11.25">
      <c r="A431" s="5">
        <v>19</v>
      </c>
      <c r="B431" s="1">
        <f t="shared" si="27"/>
        <v>16.78424620572707</v>
      </c>
      <c r="C431" s="1">
        <f t="shared" si="28"/>
        <v>84.32013977729856</v>
      </c>
      <c r="D431" s="5">
        <f t="shared" si="29"/>
        <v>0.05263157894736842</v>
      </c>
    </row>
    <row r="432" spans="1:4" ht="11.25">
      <c r="A432" s="5">
        <v>19.2</v>
      </c>
      <c r="B432" s="1">
        <f t="shared" si="27"/>
        <v>16.842932858169533</v>
      </c>
      <c r="C432" s="1">
        <f t="shared" si="28"/>
        <v>84.02633899877448</v>
      </c>
      <c r="D432" s="5">
        <f t="shared" si="29"/>
        <v>0.052083333333333336</v>
      </c>
    </row>
    <row r="433" spans="1:4" ht="11.25">
      <c r="A433" s="5">
        <v>19.4</v>
      </c>
      <c r="B433" s="1">
        <f t="shared" si="27"/>
        <v>16.90121336647389</v>
      </c>
      <c r="C433" s="1">
        <f t="shared" si="28"/>
        <v>83.7365907013916</v>
      </c>
      <c r="D433" s="5">
        <f t="shared" si="29"/>
        <v>0.051546391752577324</v>
      </c>
    </row>
    <row r="434" spans="1:4" ht="11.25">
      <c r="A434" s="5">
        <v>19.6</v>
      </c>
      <c r="B434" s="1">
        <f t="shared" si="27"/>
        <v>16.95909468538247</v>
      </c>
      <c r="C434" s="1">
        <f t="shared" si="28"/>
        <v>83.45079806629188</v>
      </c>
      <c r="D434" s="5">
        <f t="shared" si="29"/>
        <v>0.0510204081632653</v>
      </c>
    </row>
    <row r="435" spans="1:4" ht="11.25">
      <c r="A435" s="5">
        <v>19.8</v>
      </c>
      <c r="B435" s="1">
        <f t="shared" si="27"/>
        <v>17.016583581026374</v>
      </c>
      <c r="C435" s="1">
        <f t="shared" si="28"/>
        <v>83.16886754560683</v>
      </c>
      <c r="D435" s="5">
        <f t="shared" si="29"/>
        <v>0.050505050505050504</v>
      </c>
    </row>
    <row r="436" spans="1:4" ht="11.25">
      <c r="A436" s="5">
        <v>20</v>
      </c>
      <c r="B436" s="1">
        <f t="shared" si="27"/>
        <v>17.07368663788798</v>
      </c>
      <c r="C436" s="1">
        <f t="shared" si="28"/>
        <v>82.89070872023643</v>
      </c>
      <c r="D436" s="5">
        <f t="shared" si="29"/>
        <v>0.05</v>
      </c>
    </row>
    <row r="438" spans="1:3" ht="12.75">
      <c r="A438" s="12" t="s">
        <v>243</v>
      </c>
      <c r="C438" s="15" t="s">
        <v>242</v>
      </c>
    </row>
    <row r="439" spans="1:4" ht="11.25">
      <c r="A439" s="5" t="s">
        <v>204</v>
      </c>
      <c r="B439" s="5" t="s">
        <v>206</v>
      </c>
      <c r="C439" s="5" t="s">
        <v>207</v>
      </c>
      <c r="D439" s="5" t="s">
        <v>205</v>
      </c>
    </row>
    <row r="440" spans="1:4" ht="11.25">
      <c r="A440" s="5">
        <v>3</v>
      </c>
      <c r="C440" s="1">
        <f>POWER(1/A440,0.33333333333)*281</f>
        <v>194.83451809324185</v>
      </c>
      <c r="D440" s="5">
        <f>1/A440</f>
        <v>0.3333333333333333</v>
      </c>
    </row>
    <row r="441" spans="1:4" ht="11.25">
      <c r="A441" s="5">
        <v>3.2</v>
      </c>
      <c r="C441" s="1">
        <f aca="true" t="shared" si="30" ref="C441:C504">POWER(1/A441,0.33333333333)*281</f>
        <v>190.68783756653153</v>
      </c>
      <c r="D441" s="5">
        <f aca="true" t="shared" si="31" ref="D441:D504">1/A441</f>
        <v>0.3125</v>
      </c>
    </row>
    <row r="442" spans="1:4" ht="11.25">
      <c r="A442" s="5">
        <v>3.4</v>
      </c>
      <c r="C442" s="1">
        <f t="shared" si="30"/>
        <v>186.87305301909993</v>
      </c>
      <c r="D442" s="5">
        <f t="shared" si="31"/>
        <v>0.29411764705882354</v>
      </c>
    </row>
    <row r="443" spans="1:4" ht="11.25">
      <c r="A443" s="5">
        <v>3.6</v>
      </c>
      <c r="C443" s="1">
        <f t="shared" si="30"/>
        <v>183.34630119552463</v>
      </c>
      <c r="D443" s="5">
        <f t="shared" si="31"/>
        <v>0.2777777777777778</v>
      </c>
    </row>
    <row r="444" spans="1:4" ht="11.25">
      <c r="A444" s="5">
        <v>3.8</v>
      </c>
      <c r="C444" s="1">
        <f t="shared" si="30"/>
        <v>180.07155753648686</v>
      </c>
      <c r="D444" s="5">
        <f t="shared" si="31"/>
        <v>0.2631578947368421</v>
      </c>
    </row>
    <row r="445" spans="1:4" ht="11.25">
      <c r="A445" s="5">
        <v>4</v>
      </c>
      <c r="C445" s="1">
        <f t="shared" si="30"/>
        <v>177.01890751104767</v>
      </c>
      <c r="D445" s="5">
        <f t="shared" si="31"/>
        <v>0.25</v>
      </c>
    </row>
    <row r="446" spans="1:4" ht="11.25">
      <c r="A446" s="5">
        <v>4.2</v>
      </c>
      <c r="C446" s="1">
        <f t="shared" si="30"/>
        <v>174.1632644825804</v>
      </c>
      <c r="D446" s="5">
        <f t="shared" si="31"/>
        <v>0.23809523809523808</v>
      </c>
    </row>
    <row r="447" spans="1:4" ht="11.25">
      <c r="A447" s="5">
        <v>4.4</v>
      </c>
      <c r="C447" s="1">
        <f t="shared" si="30"/>
        <v>171.48340344892193</v>
      </c>
      <c r="D447" s="5">
        <f t="shared" si="31"/>
        <v>0.22727272727272727</v>
      </c>
    </row>
    <row r="448" spans="1:4" ht="11.25">
      <c r="A448" s="5">
        <v>4.6</v>
      </c>
      <c r="C448" s="1">
        <f t="shared" si="30"/>
        <v>168.96122231556546</v>
      </c>
      <c r="D448" s="5">
        <f t="shared" si="31"/>
        <v>0.2173913043478261</v>
      </c>
    </row>
    <row r="449" spans="1:4" ht="11.25">
      <c r="A449" s="5">
        <v>4.8</v>
      </c>
      <c r="C449" s="1">
        <f t="shared" si="30"/>
        <v>166.5811697611556</v>
      </c>
      <c r="D449" s="5">
        <f t="shared" si="31"/>
        <v>0.20833333333333334</v>
      </c>
    </row>
    <row r="450" spans="1:4" ht="11.25">
      <c r="A450" s="5">
        <v>5</v>
      </c>
      <c r="C450" s="1">
        <f t="shared" si="30"/>
        <v>164.32979688844466</v>
      </c>
      <c r="D450" s="5">
        <f t="shared" si="31"/>
        <v>0.2</v>
      </c>
    </row>
    <row r="451" spans="1:4" ht="11.25">
      <c r="A451" s="5">
        <v>5.2</v>
      </c>
      <c r="C451" s="1">
        <f t="shared" si="30"/>
        <v>162.19540209452825</v>
      </c>
      <c r="D451" s="5">
        <f t="shared" si="31"/>
        <v>0.1923076923076923</v>
      </c>
    </row>
    <row r="452" spans="1:4" ht="11.25">
      <c r="A452" s="5">
        <v>5.4</v>
      </c>
      <c r="C452" s="1">
        <f t="shared" si="30"/>
        <v>160.16774700628432</v>
      </c>
      <c r="D452" s="5">
        <f t="shared" si="31"/>
        <v>0.18518518518518517</v>
      </c>
    </row>
    <row r="453" spans="1:4" ht="11.25">
      <c r="A453" s="5">
        <v>5.6</v>
      </c>
      <c r="C453" s="1">
        <f t="shared" si="30"/>
        <v>158.23782720323536</v>
      </c>
      <c r="D453" s="5">
        <f t="shared" si="31"/>
        <v>0.17857142857142858</v>
      </c>
    </row>
    <row r="454" spans="1:4" ht="11.25">
      <c r="A454" s="5">
        <v>5.8</v>
      </c>
      <c r="C454" s="1">
        <f t="shared" si="30"/>
        <v>156.39768561684792</v>
      </c>
      <c r="D454" s="5">
        <f t="shared" si="31"/>
        <v>0.1724137931034483</v>
      </c>
    </row>
    <row r="455" spans="1:4" ht="11.25">
      <c r="A455" s="5">
        <v>6</v>
      </c>
      <c r="C455" s="1">
        <f t="shared" si="30"/>
        <v>154.64025949082196</v>
      </c>
      <c r="D455" s="5">
        <f t="shared" si="31"/>
        <v>0.16666666666666666</v>
      </c>
    </row>
    <row r="456" spans="1:4" ht="11.25">
      <c r="A456" s="5">
        <v>6.2</v>
      </c>
      <c r="C456" s="1">
        <f t="shared" si="30"/>
        <v>152.9592539679292</v>
      </c>
      <c r="D456" s="5">
        <f t="shared" si="31"/>
        <v>0.16129032258064516</v>
      </c>
    </row>
    <row r="457" spans="1:4" ht="11.25">
      <c r="A457" s="5">
        <v>6.4</v>
      </c>
      <c r="C457" s="1">
        <f t="shared" si="30"/>
        <v>151.3490369756763</v>
      </c>
      <c r="D457" s="5">
        <f t="shared" si="31"/>
        <v>0.15625</v>
      </c>
    </row>
    <row r="458" spans="1:4" ht="11.25">
      <c r="A458" s="5">
        <v>6.6</v>
      </c>
      <c r="C458" s="1">
        <f t="shared" si="30"/>
        <v>149.80455127967392</v>
      </c>
      <c r="D458" s="5">
        <f t="shared" si="31"/>
        <v>0.15151515151515152</v>
      </c>
    </row>
    <row r="459" spans="1:4" ht="11.25">
      <c r="A459" s="5">
        <v>6.8</v>
      </c>
      <c r="C459" s="1">
        <f t="shared" si="30"/>
        <v>148.32124047385685</v>
      </c>
      <c r="D459" s="5">
        <f t="shared" si="31"/>
        <v>0.14705882352941177</v>
      </c>
    </row>
    <row r="460" spans="1:4" ht="11.25">
      <c r="A460" s="5">
        <v>7</v>
      </c>
      <c r="C460" s="1">
        <f t="shared" si="30"/>
        <v>146.89498636044638</v>
      </c>
      <c r="D460" s="5">
        <f t="shared" si="31"/>
        <v>0.14285714285714285</v>
      </c>
    </row>
    <row r="461" spans="1:4" ht="11.25">
      <c r="A461" s="5">
        <v>7.2</v>
      </c>
      <c r="C461" s="1">
        <f t="shared" si="30"/>
        <v>145.5220556964633</v>
      </c>
      <c r="D461" s="5">
        <f t="shared" si="31"/>
        <v>0.1388888888888889</v>
      </c>
    </row>
    <row r="462" spans="1:4" ht="11.25">
      <c r="A462" s="5">
        <v>7.4</v>
      </c>
      <c r="C462" s="1">
        <f t="shared" si="30"/>
        <v>144.19905468839437</v>
      </c>
      <c r="D462" s="5">
        <f t="shared" si="31"/>
        <v>0.13513513513513511</v>
      </c>
    </row>
    <row r="463" spans="1:4" ht="11.25">
      <c r="A463" s="5">
        <v>7.6</v>
      </c>
      <c r="C463" s="1">
        <f t="shared" si="30"/>
        <v>142.92288993181594</v>
      </c>
      <c r="D463" s="5">
        <f t="shared" si="31"/>
        <v>0.13157894736842105</v>
      </c>
    </row>
    <row r="464" spans="1:4" ht="11.25">
      <c r="A464" s="5">
        <v>7.8</v>
      </c>
      <c r="C464" s="1">
        <f t="shared" si="30"/>
        <v>141.69073474002033</v>
      </c>
      <c r="D464" s="5">
        <f t="shared" si="31"/>
        <v>0.12820512820512822</v>
      </c>
    </row>
    <row r="465" spans="1:4" ht="11.25">
      <c r="A465" s="5">
        <v>8</v>
      </c>
      <c r="C465" s="1">
        <f t="shared" si="30"/>
        <v>140.5000000009739</v>
      </c>
      <c r="D465" s="5">
        <f t="shared" si="31"/>
        <v>0.125</v>
      </c>
    </row>
    <row r="466" spans="1:4" ht="11.25">
      <c r="A466" s="5">
        <v>8.2</v>
      </c>
      <c r="C466" s="1">
        <f t="shared" si="30"/>
        <v>139.34830885718475</v>
      </c>
      <c r="D466" s="5">
        <f t="shared" si="31"/>
        <v>0.12195121951219513</v>
      </c>
    </row>
    <row r="467" spans="1:4" ht="11.25">
      <c r="A467" s="5">
        <v>8.4</v>
      </c>
      <c r="C467" s="1">
        <f t="shared" si="30"/>
        <v>138.23347462725133</v>
      </c>
      <c r="D467" s="5">
        <f t="shared" si="31"/>
        <v>0.11904761904761904</v>
      </c>
    </row>
    <row r="468" spans="1:4" ht="11.25">
      <c r="A468" s="5">
        <v>8.6</v>
      </c>
      <c r="C468" s="1">
        <f t="shared" si="30"/>
        <v>137.15348148778668</v>
      </c>
      <c r="D468" s="5">
        <f t="shared" si="31"/>
        <v>0.11627906976744186</v>
      </c>
    </row>
    <row r="469" spans="1:4" ht="11.25">
      <c r="A469" s="5">
        <v>8.8</v>
      </c>
      <c r="C469" s="1">
        <f t="shared" si="30"/>
        <v>136.10646751526738</v>
      </c>
      <c r="D469" s="5">
        <f t="shared" si="31"/>
        <v>0.11363636363636363</v>
      </c>
    </row>
    <row r="470" spans="1:4" ht="11.25">
      <c r="A470" s="5">
        <v>9</v>
      </c>
      <c r="C470" s="1">
        <f t="shared" si="30"/>
        <v>135.09070975311664</v>
      </c>
      <c r="D470" s="5">
        <f t="shared" si="31"/>
        <v>0.1111111111111111</v>
      </c>
    </row>
    <row r="471" spans="1:4" ht="11.25">
      <c r="A471" s="5">
        <v>9.2</v>
      </c>
      <c r="C471" s="1">
        <f t="shared" si="30"/>
        <v>134.10461102309057</v>
      </c>
      <c r="D471" s="5">
        <f t="shared" si="31"/>
        <v>0.10869565217391305</v>
      </c>
    </row>
    <row r="472" spans="1:4" ht="11.25">
      <c r="A472" s="5">
        <v>9.4</v>
      </c>
      <c r="C472" s="1">
        <f t="shared" si="30"/>
        <v>133.14668824419326</v>
      </c>
      <c r="D472" s="5">
        <f t="shared" si="31"/>
        <v>0.10638297872340426</v>
      </c>
    </row>
    <row r="473" spans="1:4" ht="11.25">
      <c r="A473" s="5">
        <v>9.6</v>
      </c>
      <c r="C473" s="1">
        <f t="shared" si="30"/>
        <v>132.2155620587813</v>
      </c>
      <c r="D473" s="5">
        <f t="shared" si="31"/>
        <v>0.10416666666666667</v>
      </c>
    </row>
    <row r="474" spans="1:4" ht="11.25">
      <c r="A474" s="5">
        <v>9.8</v>
      </c>
      <c r="C474" s="1">
        <f t="shared" si="30"/>
        <v>131.30994759571237</v>
      </c>
      <c r="D474" s="5">
        <f t="shared" si="31"/>
        <v>0.1020408163265306</v>
      </c>
    </row>
    <row r="475" spans="1:4" ht="11.25">
      <c r="A475" s="5">
        <v>10</v>
      </c>
      <c r="C475" s="1">
        <f t="shared" si="30"/>
        <v>130.4286462255202</v>
      </c>
      <c r="D475" s="5">
        <f t="shared" si="31"/>
        <v>0.1</v>
      </c>
    </row>
    <row r="476" spans="1:4" ht="11.25">
      <c r="A476" s="5">
        <v>10.2</v>
      </c>
      <c r="C476" s="1">
        <f t="shared" si="30"/>
        <v>129.57053818359134</v>
      </c>
      <c r="D476" s="5">
        <f t="shared" si="31"/>
        <v>0.09803921568627452</v>
      </c>
    </row>
    <row r="477" spans="1:4" ht="11.25">
      <c r="A477" s="5">
        <v>10.4</v>
      </c>
      <c r="C477" s="1">
        <f t="shared" si="30"/>
        <v>128.73457595492704</v>
      </c>
      <c r="D477" s="5">
        <f t="shared" si="31"/>
        <v>0.09615384615384615</v>
      </c>
    </row>
    <row r="478" spans="1:4" ht="11.25">
      <c r="A478" s="5">
        <v>10.6</v>
      </c>
      <c r="C478" s="1">
        <f t="shared" si="30"/>
        <v>127.91977832889168</v>
      </c>
      <c r="D478" s="5">
        <f t="shared" si="31"/>
        <v>0.09433962264150944</v>
      </c>
    </row>
    <row r="479" spans="1:4" ht="11.25">
      <c r="A479" s="5">
        <v>10.8</v>
      </c>
      <c r="C479" s="1">
        <f t="shared" si="30"/>
        <v>127.1252250448698</v>
      </c>
      <c r="D479" s="5">
        <f t="shared" si="31"/>
        <v>0.09259259259259259</v>
      </c>
    </row>
    <row r="480" spans="1:4" ht="11.25">
      <c r="A480" s="5">
        <v>11</v>
      </c>
      <c r="C480" s="1">
        <f t="shared" si="30"/>
        <v>126.35005196036309</v>
      </c>
      <c r="D480" s="5">
        <f t="shared" si="31"/>
        <v>0.09090909090909091</v>
      </c>
    </row>
    <row r="481" spans="1:4" ht="11.25">
      <c r="A481" s="5">
        <v>11.2</v>
      </c>
      <c r="C481" s="1">
        <f t="shared" si="30"/>
        <v>125.59344668207918</v>
      </c>
      <c r="D481" s="5">
        <f t="shared" si="31"/>
        <v>0.08928571428571429</v>
      </c>
    </row>
    <row r="482" spans="1:4" ht="11.25">
      <c r="A482" s="5">
        <v>11.4</v>
      </c>
      <c r="C482" s="1">
        <f t="shared" si="30"/>
        <v>124.85464460825939</v>
      </c>
      <c r="D482" s="5">
        <f t="shared" si="31"/>
        <v>0.08771929824561403</v>
      </c>
    </row>
    <row r="483" spans="1:4" ht="11.25">
      <c r="A483" s="5">
        <v>11.6</v>
      </c>
      <c r="C483" s="1">
        <f t="shared" si="30"/>
        <v>124.13292533707491</v>
      </c>
      <c r="D483" s="5">
        <f t="shared" si="31"/>
        <v>0.08620689655172414</v>
      </c>
    </row>
    <row r="484" spans="1:4" ht="11.25">
      <c r="A484" s="5">
        <v>11.8</v>
      </c>
      <c r="C484" s="1">
        <f t="shared" si="30"/>
        <v>123.42760940156697</v>
      </c>
      <c r="D484" s="5">
        <f t="shared" si="31"/>
        <v>0.0847457627118644</v>
      </c>
    </row>
    <row r="485" spans="1:4" ht="11.25">
      <c r="A485" s="5">
        <v>12</v>
      </c>
      <c r="C485" s="1">
        <f t="shared" si="30"/>
        <v>122.73805529646664</v>
      </c>
      <c r="D485" s="5">
        <f t="shared" si="31"/>
        <v>0.08333333333333333</v>
      </c>
    </row>
    <row r="486" spans="1:4" ht="11.25">
      <c r="A486" s="5">
        <v>12.2</v>
      </c>
      <c r="C486" s="1">
        <f t="shared" si="30"/>
        <v>122.06365676641887</v>
      </c>
      <c r="D486" s="5">
        <f t="shared" si="31"/>
        <v>0.0819672131147541</v>
      </c>
    </row>
    <row r="487" spans="1:4" ht="11.25">
      <c r="A487" s="5">
        <v>12.4</v>
      </c>
      <c r="C487" s="1">
        <f t="shared" si="30"/>
        <v>121.4038403287614</v>
      </c>
      <c r="D487" s="5">
        <f t="shared" si="31"/>
        <v>0.08064516129032258</v>
      </c>
    </row>
    <row r="488" spans="1:4" ht="11.25">
      <c r="A488" s="5">
        <v>12.6</v>
      </c>
      <c r="C488" s="1">
        <f t="shared" si="30"/>
        <v>120.75806300715078</v>
      </c>
      <c r="D488" s="5">
        <f t="shared" si="31"/>
        <v>0.07936507936507936</v>
      </c>
    </row>
    <row r="489" spans="1:4" ht="11.25">
      <c r="A489" s="5">
        <v>12.8</v>
      </c>
      <c r="C489" s="1">
        <f t="shared" si="30"/>
        <v>120.12581025505882</v>
      </c>
      <c r="D489" s="5">
        <f t="shared" si="31"/>
        <v>0.078125</v>
      </c>
    </row>
    <row r="490" spans="1:4" ht="11.25">
      <c r="A490" s="5">
        <v>13</v>
      </c>
      <c r="C490" s="1">
        <f t="shared" si="30"/>
        <v>119.506594050542</v>
      </c>
      <c r="D490" s="5">
        <f t="shared" si="31"/>
        <v>0.07692307692307693</v>
      </c>
    </row>
    <row r="491" spans="1:4" ht="11.25">
      <c r="A491" s="5">
        <v>13.2</v>
      </c>
      <c r="C491" s="1">
        <f t="shared" si="30"/>
        <v>118.89995114576396</v>
      </c>
      <c r="D491" s="5">
        <f t="shared" si="31"/>
        <v>0.07575757575757576</v>
      </c>
    </row>
    <row r="492" spans="1:4" ht="11.25">
      <c r="A492" s="5">
        <v>13.4</v>
      </c>
      <c r="C492" s="1">
        <f t="shared" si="30"/>
        <v>118.30544145656734</v>
      </c>
      <c r="D492" s="5">
        <f t="shared" si="31"/>
        <v>0.07462686567164178</v>
      </c>
    </row>
    <row r="493" spans="1:4" ht="11.25">
      <c r="A493" s="5">
        <v>13.6</v>
      </c>
      <c r="C493" s="1">
        <f t="shared" si="30"/>
        <v>117.72264657898631</v>
      </c>
      <c r="D493" s="5">
        <f t="shared" si="31"/>
        <v>0.07352941176470588</v>
      </c>
    </row>
    <row r="494" spans="1:4" ht="11.25">
      <c r="A494" s="5">
        <v>13.8</v>
      </c>
      <c r="C494" s="1">
        <f t="shared" si="30"/>
        <v>117.15116842099039</v>
      </c>
      <c r="D494" s="5">
        <f t="shared" si="31"/>
        <v>0.07246376811594203</v>
      </c>
    </row>
    <row r="495" spans="1:4" ht="11.25">
      <c r="A495" s="5">
        <v>14</v>
      </c>
      <c r="C495" s="1">
        <f t="shared" si="30"/>
        <v>116.59062793898283</v>
      </c>
      <c r="D495" s="5">
        <f t="shared" si="31"/>
        <v>0.07142857142857142</v>
      </c>
    </row>
    <row r="496" spans="1:4" ht="11.25">
      <c r="A496" s="5">
        <v>14.2</v>
      </c>
      <c r="C496" s="1">
        <f t="shared" si="30"/>
        <v>116.04066396966495</v>
      </c>
      <c r="D496" s="5">
        <f t="shared" si="31"/>
        <v>0.07042253521126761</v>
      </c>
    </row>
    <row r="497" spans="1:4" ht="11.25">
      <c r="A497" s="5">
        <v>14.4</v>
      </c>
      <c r="C497" s="1">
        <f t="shared" si="30"/>
        <v>115.50093214883725</v>
      </c>
      <c r="D497" s="5">
        <f t="shared" si="31"/>
        <v>0.06944444444444445</v>
      </c>
    </row>
    <row r="498" spans="1:4" ht="11.25">
      <c r="A498" s="5">
        <v>14.6</v>
      </c>
      <c r="C498" s="1">
        <f t="shared" si="30"/>
        <v>114.97110390956057</v>
      </c>
      <c r="D498" s="5">
        <f t="shared" si="31"/>
        <v>0.0684931506849315</v>
      </c>
    </row>
    <row r="499" spans="1:4" ht="11.25">
      <c r="A499" s="5">
        <v>14.8</v>
      </c>
      <c r="C499" s="1">
        <f t="shared" si="30"/>
        <v>114.450865552853</v>
      </c>
      <c r="D499" s="5">
        <f t="shared" si="31"/>
        <v>0.06756756756756756</v>
      </c>
    </row>
    <row r="500" spans="1:4" ht="11.25">
      <c r="A500" s="5">
        <v>15</v>
      </c>
      <c r="C500" s="1">
        <f t="shared" si="30"/>
        <v>113.93991738477023</v>
      </c>
      <c r="D500" s="5">
        <f t="shared" si="31"/>
        <v>0.06666666666666667</v>
      </c>
    </row>
    <row r="501" spans="1:4" ht="11.25">
      <c r="A501" s="5">
        <v>15.2</v>
      </c>
      <c r="C501" s="1">
        <f t="shared" si="30"/>
        <v>113.437972914312</v>
      </c>
      <c r="D501" s="5">
        <f t="shared" si="31"/>
        <v>0.06578947368421052</v>
      </c>
    </row>
    <row r="502" spans="1:4" ht="11.25">
      <c r="A502" s="5">
        <v>15.4</v>
      </c>
      <c r="C502" s="1">
        <f t="shared" si="30"/>
        <v>112.94475810713026</v>
      </c>
      <c r="D502" s="5">
        <f t="shared" si="31"/>
        <v>0.06493506493506493</v>
      </c>
    </row>
    <row r="503" spans="1:4" ht="11.25">
      <c r="A503" s="5">
        <v>15.6</v>
      </c>
      <c r="C503" s="1">
        <f t="shared" si="30"/>
        <v>112.46001069048755</v>
      </c>
      <c r="D503" s="5">
        <f t="shared" si="31"/>
        <v>0.06410256410256411</v>
      </c>
    </row>
    <row r="504" spans="1:4" ht="11.25">
      <c r="A504" s="5">
        <v>15.8</v>
      </c>
      <c r="C504" s="1">
        <f t="shared" si="30"/>
        <v>111.98347950533974</v>
      </c>
      <c r="D504" s="5">
        <f t="shared" si="31"/>
        <v>0.06329113924050632</v>
      </c>
    </row>
    <row r="505" spans="1:4" ht="11.25">
      <c r="A505" s="5">
        <v>16</v>
      </c>
      <c r="C505" s="1">
        <f aca="true" t="shared" si="32" ref="C505:C525">POWER(1/A505,0.33333333333)*281</f>
        <v>111.51492390179664</v>
      </c>
      <c r="D505" s="5">
        <f aca="true" t="shared" si="33" ref="D505:D525">1/A505</f>
        <v>0.0625</v>
      </c>
    </row>
    <row r="506" spans="1:4" ht="11.25">
      <c r="A506" s="5">
        <v>16.2</v>
      </c>
      <c r="C506" s="1">
        <f t="shared" si="32"/>
        <v>111.05411317455405</v>
      </c>
      <c r="D506" s="5">
        <f t="shared" si="33"/>
        <v>0.0617283950617284</v>
      </c>
    </row>
    <row r="507" spans="1:4" ht="11.25">
      <c r="A507" s="5">
        <v>16.4</v>
      </c>
      <c r="C507" s="1">
        <f t="shared" si="32"/>
        <v>110.60082603519785</v>
      </c>
      <c r="D507" s="5">
        <f t="shared" si="33"/>
        <v>0.06097560975609757</v>
      </c>
    </row>
    <row r="508" spans="1:4" ht="11.25">
      <c r="A508" s="5">
        <v>16.6</v>
      </c>
      <c r="C508" s="1">
        <f t="shared" si="32"/>
        <v>110.15485011855486</v>
      </c>
      <c r="D508" s="5">
        <f t="shared" si="33"/>
        <v>0.06024096385542168</v>
      </c>
    </row>
    <row r="509" spans="1:4" ht="11.25">
      <c r="A509" s="5">
        <v>16.8</v>
      </c>
      <c r="C509" s="1">
        <f t="shared" si="32"/>
        <v>109.71598152051259</v>
      </c>
      <c r="D509" s="5">
        <f t="shared" si="33"/>
        <v>0.05952380952380952</v>
      </c>
    </row>
    <row r="510" spans="1:4" ht="11.25">
      <c r="A510" s="5">
        <v>17</v>
      </c>
      <c r="C510" s="1">
        <f t="shared" si="32"/>
        <v>109.28402436495459</v>
      </c>
      <c r="D510" s="5">
        <f t="shared" si="33"/>
        <v>0.058823529411764705</v>
      </c>
    </row>
    <row r="511" spans="1:4" ht="11.25">
      <c r="A511" s="5">
        <v>17.2</v>
      </c>
      <c r="C511" s="1">
        <f t="shared" si="32"/>
        <v>108.8587903976583</v>
      </c>
      <c r="D511" s="5">
        <f t="shared" si="33"/>
        <v>0.05813953488372093</v>
      </c>
    </row>
    <row r="512" spans="1:4" ht="11.25">
      <c r="A512" s="5">
        <v>17.4</v>
      </c>
      <c r="C512" s="1">
        <f t="shared" si="32"/>
        <v>108.44009860518474</v>
      </c>
      <c r="D512" s="5">
        <f t="shared" si="33"/>
        <v>0.0574712643678161</v>
      </c>
    </row>
    <row r="513" spans="1:4" ht="11.25">
      <c r="A513" s="5">
        <v>17.6</v>
      </c>
      <c r="C513" s="1">
        <f t="shared" si="32"/>
        <v>108.02777485695513</v>
      </c>
      <c r="D513" s="5">
        <f t="shared" si="33"/>
        <v>0.056818181818181816</v>
      </c>
    </row>
    <row r="514" spans="1:4" ht="11.25">
      <c r="A514" s="5">
        <v>17.8</v>
      </c>
      <c r="C514" s="1">
        <f t="shared" si="32"/>
        <v>107.62165156885726</v>
      </c>
      <c r="D514" s="5">
        <f t="shared" si="33"/>
        <v>0.056179775280898875</v>
      </c>
    </row>
    <row r="515" spans="1:4" ht="11.25">
      <c r="A515" s="5">
        <v>18</v>
      </c>
      <c r="C515" s="1">
        <f t="shared" si="32"/>
        <v>107.22156738686179</v>
      </c>
      <c r="D515" s="5">
        <f t="shared" si="33"/>
        <v>0.05555555555555555</v>
      </c>
    </row>
    <row r="516" spans="1:4" ht="11.25">
      <c r="A516" s="5">
        <v>18.2</v>
      </c>
      <c r="C516" s="1">
        <f t="shared" si="32"/>
        <v>106.82736688924975</v>
      </c>
      <c r="D516" s="5">
        <f t="shared" si="33"/>
        <v>0.054945054945054944</v>
      </c>
    </row>
    <row r="517" spans="1:4" ht="11.25">
      <c r="A517" s="5">
        <v>18.4</v>
      </c>
      <c r="C517" s="1">
        <f t="shared" si="32"/>
        <v>106.43890030616602</v>
      </c>
      <c r="D517" s="5">
        <f t="shared" si="33"/>
        <v>0.05434782608695653</v>
      </c>
    </row>
    <row r="518" spans="1:4" ht="11.25">
      <c r="A518" s="5">
        <v>18.6</v>
      </c>
      <c r="C518" s="1">
        <f t="shared" si="32"/>
        <v>106.05602325531414</v>
      </c>
      <c r="D518" s="5">
        <f t="shared" si="33"/>
        <v>0.05376344086021505</v>
      </c>
    </row>
    <row r="519" spans="1:4" ht="11.25">
      <c r="A519" s="5">
        <v>18.8</v>
      </c>
      <c r="C519" s="1">
        <f t="shared" si="32"/>
        <v>105.67859649270132</v>
      </c>
      <c r="D519" s="5">
        <f t="shared" si="33"/>
        <v>0.05319148936170213</v>
      </c>
    </row>
    <row r="520" spans="1:4" ht="11.25">
      <c r="A520" s="5">
        <v>19</v>
      </c>
      <c r="C520" s="1">
        <f t="shared" si="32"/>
        <v>105.30648567742621</v>
      </c>
      <c r="D520" s="5">
        <f t="shared" si="33"/>
        <v>0.05263157894736842</v>
      </c>
    </row>
    <row r="521" spans="1:4" ht="11.25">
      <c r="A521" s="5">
        <v>19.2</v>
      </c>
      <c r="C521" s="1">
        <f t="shared" si="32"/>
        <v>104.93956114958057</v>
      </c>
      <c r="D521" s="5">
        <f t="shared" si="33"/>
        <v>0.052083333333333336</v>
      </c>
    </row>
    <row r="522" spans="1:4" ht="11.25">
      <c r="A522" s="5">
        <v>19.4</v>
      </c>
      <c r="C522" s="1">
        <f t="shared" si="32"/>
        <v>104.57769772040463</v>
      </c>
      <c r="D522" s="5">
        <f t="shared" si="33"/>
        <v>0.051546391752577324</v>
      </c>
    </row>
    <row r="523" spans="1:4" ht="11.25">
      <c r="A523" s="5">
        <v>19.6</v>
      </c>
      <c r="C523" s="1">
        <f t="shared" si="32"/>
        <v>104.2207744739023</v>
      </c>
      <c r="D523" s="5">
        <f t="shared" si="33"/>
        <v>0.0510204081632653</v>
      </c>
    </row>
    <row r="524" spans="1:4" ht="11.25">
      <c r="A524" s="5">
        <v>19.8</v>
      </c>
      <c r="C524" s="1">
        <f t="shared" si="32"/>
        <v>103.86867457918008</v>
      </c>
      <c r="D524" s="5">
        <f t="shared" si="33"/>
        <v>0.050505050505050504</v>
      </c>
    </row>
    <row r="525" spans="1:4" ht="11.25">
      <c r="A525" s="5">
        <v>20</v>
      </c>
      <c r="C525" s="1">
        <f t="shared" si="32"/>
        <v>103.52128511282862</v>
      </c>
      <c r="D525" s="5">
        <f t="shared" si="33"/>
        <v>0.05</v>
      </c>
    </row>
  </sheetData>
  <hyperlinks>
    <hyperlink ref="C438" r:id="rId1" display="http://www.stealth316.com/misc/static_&amp;_sliding_friction_drag_racer_design.pdf"/>
    <hyperlink ref="A1" r:id="rId2" display="http://www.stealth316.com/calc-hp-et-mph.htm"/>
  </hyperlinks>
  <printOptions/>
  <pageMargins left="0.57" right="0.65" top="0.49" bottom="0.49" header="0.5" footer="0.5"/>
  <pageSetup horizontalDpi="360" verticalDpi="36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stealth316</dc:creator>
  <cp:keywords/>
  <dc:description/>
  <cp:lastModifiedBy>Jeff Lucius</cp:lastModifiedBy>
  <cp:lastPrinted>2003-12-28T15:22:24Z</cp:lastPrinted>
  <dcterms:created xsi:type="dcterms:W3CDTF">2002-08-02T12:54:02Z</dcterms:created>
  <dcterms:modified xsi:type="dcterms:W3CDTF">2005-09-11T19:38:23Z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